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4805" windowHeight="7995" activeTab="0"/>
  </bookViews>
  <sheets>
    <sheet name="参加者情報 " sheetId="1" r:id="rId1"/>
    <sheet name="課題3_平均量・RMS" sheetId="2" r:id="rId2"/>
    <sheet name="課題3_時間履歴・PSD" sheetId="3" r:id="rId3"/>
  </sheets>
  <definedNames/>
  <calcPr fullCalcOnLoad="1"/>
</workbook>
</file>

<file path=xl/sharedStrings.xml><?xml version="1.0" encoding="utf-8"?>
<sst xmlns="http://schemas.openxmlformats.org/spreadsheetml/2006/main" count="285" uniqueCount="155">
  <si>
    <t>代表者氏名：</t>
  </si>
  <si>
    <t>所属：</t>
  </si>
  <si>
    <t>メールアドレス：</t>
  </si>
  <si>
    <t>参加する課題の番号：</t>
  </si>
  <si>
    <t>?</t>
  </si>
  <si>
    <t>…</t>
  </si>
  <si>
    <t>RMS</t>
  </si>
  <si>
    <t>Ave</t>
  </si>
  <si>
    <t>迎角[deg]</t>
  </si>
  <si>
    <t>格子数</t>
  </si>
  <si>
    <t>AoA：</t>
  </si>
  <si>
    <t>Grid Num：</t>
  </si>
  <si>
    <t>Grid Type：</t>
  </si>
  <si>
    <t>Value：</t>
  </si>
  <si>
    <t>時間平均値</t>
  </si>
  <si>
    <t>値の種類(Conv,Ave,RMS)</t>
  </si>
  <si>
    <t>収束値</t>
  </si>
  <si>
    <t>Free</t>
  </si>
  <si>
    <t>格子の種類(Coarse,Medium,Fine,Free)</t>
  </si>
  <si>
    <t>二乗平均平方根値</t>
  </si>
  <si>
    <t>　　Conv：</t>
  </si>
  <si>
    <t>　　Ave：</t>
  </si>
  <si>
    <t>　　RMS：</t>
  </si>
  <si>
    <t>使用した格子：</t>
  </si>
  <si>
    <t>・参加者の情報</t>
  </si>
  <si>
    <t>・参加課題</t>
  </si>
  <si>
    <t>課題</t>
  </si>
  <si>
    <t>代表者氏名</t>
  </si>
  <si>
    <t>所属</t>
  </si>
  <si>
    <t>メールアドレス</t>
  </si>
  <si>
    <t>0：参加しない、1：参加する、2～：複数提出する場合はその数を入力</t>
  </si>
  <si>
    <t>・ソルバ情報</t>
  </si>
  <si>
    <t>コード名</t>
  </si>
  <si>
    <t>離散化手法</t>
  </si>
  <si>
    <t>セル中心/セル節点</t>
  </si>
  <si>
    <t>非粘性流束(精度)</t>
  </si>
  <si>
    <t>粘性流束(精度)</t>
  </si>
  <si>
    <t>時間積分</t>
  </si>
  <si>
    <t>乱流モデル</t>
  </si>
  <si>
    <t>・計算に関する情報（代表的なMedium格子に対する情報)</t>
  </si>
  <si>
    <t>計算機のスペック</t>
  </si>
  <si>
    <t>使用CPUコア数</t>
  </si>
  <si>
    <t>計算時間(wall-clock)</t>
  </si>
  <si>
    <t>全使用メモリ</t>
  </si>
  <si>
    <t>※複数の格子で提出される方は、その説明を参加課題に記載し、複数に分けて提出してください。</t>
  </si>
  <si>
    <t>※複数の計算手法で提出される方は、その説明を参加課題に記載し、複数に分けて提出してください。</t>
  </si>
  <si>
    <t>※複数提出する場合は、その説明を隣(C列)に記述してください。(「乱流モデルの違い」など)</t>
  </si>
  <si>
    <t>主翼+胴体+尾翼</t>
  </si>
  <si>
    <t>主翼Cp</t>
  </si>
  <si>
    <t>その他</t>
  </si>
  <si>
    <t>○：全て提出、△一部提出、×未提出</t>
  </si>
  <si>
    <t>空力係数(全体)</t>
  </si>
  <si>
    <t>×</t>
  </si>
  <si>
    <t>提出内容：</t>
  </si>
  <si>
    <t>乱流モデル：</t>
  </si>
  <si>
    <t>使用した格子</t>
  </si>
  <si>
    <t>※自作の場合は、簡単な説明を記述してください。(「直交格子」など)</t>
  </si>
  <si>
    <t>格子の説明(自作のみ)</t>
  </si>
  <si>
    <t>※乱流モデルはTurbulence modeling resourceの記述法を参考にしてください。</t>
  </si>
  <si>
    <t>・提出内容</t>
  </si>
  <si>
    <t>・格子情報</t>
  </si>
  <si>
    <t>課題</t>
  </si>
  <si>
    <t>Max</t>
  </si>
  <si>
    <t>Min</t>
  </si>
  <si>
    <t>AoA=4.87deg</t>
  </si>
  <si>
    <t>時間履歴・PSD</t>
  </si>
  <si>
    <t>Time[s]</t>
  </si>
  <si>
    <t>サンプリング数</t>
  </si>
  <si>
    <t>FFTの1ブロック</t>
  </si>
  <si>
    <t>平均化個数</t>
  </si>
  <si>
    <t>オーバーラップ</t>
  </si>
  <si>
    <t>窓関数</t>
  </si>
  <si>
    <t>出力</t>
  </si>
  <si>
    <t>・PSDの算出条件</t>
  </si>
  <si>
    <t>時間刻み[s]</t>
  </si>
  <si>
    <t>0.5(50%)</t>
  </si>
  <si>
    <t>不使用</t>
  </si>
  <si>
    <t>One-sided power spectral density</t>
  </si>
  <si>
    <t>単位</t>
  </si>
  <si>
    <t>正規化</t>
  </si>
  <si>
    <t>1/Hz</t>
  </si>
  <si>
    <t>PSDの積分値が時間領域のRMSと一致するように正規化</t>
  </si>
  <si>
    <t>AoA=5.92deg</t>
  </si>
  <si>
    <t>メールアドレス：</t>
  </si>
  <si>
    <t>パーツ：</t>
  </si>
  <si>
    <t>圧力+摩擦(平均値)</t>
  </si>
  <si>
    <t>圧力+摩擦(二乗平均平方根値)</t>
  </si>
  <si>
    <t>圧力+摩擦(平均値+二乗平均平方根値)</t>
  </si>
  <si>
    <t>圧力+摩擦(平均値-二乗平均平方根値)</t>
  </si>
  <si>
    <t>Grid Type</t>
  </si>
  <si>
    <t>Grid Num</t>
  </si>
  <si>
    <t>1/(N^(2/3))</t>
  </si>
  <si>
    <t>AoA</t>
  </si>
  <si>
    <t>Value</t>
  </si>
  <si>
    <t>CD_ave</t>
  </si>
  <si>
    <t>CL_ave</t>
  </si>
  <si>
    <t>Cm_ave</t>
  </si>
  <si>
    <t>CL_ave^2</t>
  </si>
  <si>
    <t>CD-CL2/PA</t>
  </si>
  <si>
    <t>CD_rms</t>
  </si>
  <si>
    <t>CL_rms</t>
  </si>
  <si>
    <t>Cm_rms</t>
  </si>
  <si>
    <t>CL_rms^2</t>
  </si>
  <si>
    <t>CD_max</t>
  </si>
  <si>
    <t>CL_max</t>
  </si>
  <si>
    <t>Cm_max</t>
  </si>
  <si>
    <t>CL_max^2</t>
  </si>
  <si>
    <t>CD_min</t>
  </si>
  <si>
    <t>CL_min</t>
  </si>
  <si>
    <t>Cm_min</t>
  </si>
  <si>
    <t>CL_min^2</t>
  </si>
  <si>
    <t>Free</t>
  </si>
  <si>
    <t>?</t>
  </si>
  <si>
    <t>Ave</t>
  </si>
  <si>
    <t>RMS</t>
  </si>
  <si>
    <t>AoA：</t>
  </si>
  <si>
    <t>主翼Cp</t>
  </si>
  <si>
    <t>Grid Num：</t>
  </si>
  <si>
    <t>AoA[deg]</t>
  </si>
  <si>
    <t>Grid Type：</t>
  </si>
  <si>
    <t>Value</t>
  </si>
  <si>
    <t>Ave</t>
  </si>
  <si>
    <t>RMS</t>
  </si>
  <si>
    <t>Value：</t>
  </si>
  <si>
    <t>x/c</t>
  </si>
  <si>
    <t>Cp_ave</t>
  </si>
  <si>
    <t>Cp_rms</t>
  </si>
  <si>
    <t>　　Conv：</t>
  </si>
  <si>
    <t>sectionE</t>
  </si>
  <si>
    <t>　　Ave：</t>
  </si>
  <si>
    <t>?</t>
  </si>
  <si>
    <t>　　RMS：</t>
  </si>
  <si>
    <t>…</t>
  </si>
  <si>
    <t>sectionF</t>
  </si>
  <si>
    <t>CH4</t>
  </si>
  <si>
    <t>Cp</t>
  </si>
  <si>
    <t>PSD of Cp[1/Hz]</t>
  </si>
  <si>
    <t>Frequency
[Hz]</t>
  </si>
  <si>
    <t>1</t>
  </si>
  <si>
    <t>2</t>
  </si>
  <si>
    <t>3</t>
  </si>
  <si>
    <t>?</t>
  </si>
  <si>
    <t>コンパイラ</t>
  </si>
  <si>
    <t>CH19</t>
  </si>
  <si>
    <t>課題3</t>
  </si>
  <si>
    <t>平均量・RMS</t>
  </si>
  <si>
    <t>その他</t>
  </si>
  <si>
    <t>※青色のセルの箇所だけ入力。白色のセルは条件を合わせること。</t>
  </si>
  <si>
    <t>※例として実験データの算出条件を表記。</t>
  </si>
  <si>
    <t>自作</t>
  </si>
  <si>
    <t>特筆事項がある場合記入してください</t>
  </si>
  <si>
    <t>周波数解像度</t>
  </si>
  <si>
    <t>10Hz以下を推奨</t>
  </si>
  <si>
    <t>Cpの時間履歴・PSD</t>
  </si>
  <si>
    <t>主翼Cp分布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</si>
</sst>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18"/>
      <color indexed="30"/>
      <name val="ＭＳ Ｐゴシック"/>
      <family val="3"/>
    </font>
    <font>
      <sz val="18"/>
      <color indexed="30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sz val="8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double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 vertical="center"/>
      <protection/>
    </xf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7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11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0" borderId="13" xfId="0" applyBorder="1" applyAlignment="1">
      <alignment/>
    </xf>
    <xf numFmtId="0" fontId="0" fillId="33" borderId="14" xfId="0" applyFill="1" applyBorder="1" applyAlignment="1">
      <alignment/>
    </xf>
    <xf numFmtId="0" fontId="0" fillId="0" borderId="15" xfId="0" applyBorder="1" applyAlignment="1">
      <alignment/>
    </xf>
    <xf numFmtId="0" fontId="0" fillId="33" borderId="16" xfId="0" applyFill="1" applyBorder="1" applyAlignment="1">
      <alignment/>
    </xf>
    <xf numFmtId="0" fontId="0" fillId="0" borderId="17" xfId="0" applyBorder="1" applyAlignment="1">
      <alignment/>
    </xf>
    <xf numFmtId="0" fontId="0" fillId="33" borderId="18" xfId="0" applyFill="1" applyBorder="1" applyAlignment="1">
      <alignment/>
    </xf>
    <xf numFmtId="0" fontId="37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15" xfId="0" applyBorder="1" applyAlignment="1" quotePrefix="1">
      <alignment/>
    </xf>
    <xf numFmtId="0" fontId="0" fillId="0" borderId="17" xfId="0" applyBorder="1" applyAlignment="1" quotePrefix="1">
      <alignment/>
    </xf>
    <xf numFmtId="0" fontId="0" fillId="0" borderId="19" xfId="0" applyFill="1" applyBorder="1" applyAlignment="1">
      <alignment/>
    </xf>
    <xf numFmtId="0" fontId="0" fillId="0" borderId="20" xfId="0" applyBorder="1" applyAlignment="1">
      <alignment/>
    </xf>
    <xf numFmtId="11" fontId="0" fillId="0" borderId="10" xfId="0" applyNumberFormat="1" applyFill="1" applyBorder="1" applyAlignment="1">
      <alignment/>
    </xf>
    <xf numFmtId="11" fontId="0" fillId="0" borderId="0" xfId="0" applyNumberFormat="1" applyFill="1" applyBorder="1" applyAlignment="1">
      <alignment/>
    </xf>
    <xf numFmtId="0" fontId="43" fillId="0" borderId="10" xfId="0" applyFont="1" applyFill="1" applyBorder="1" applyAlignment="1">
      <alignment/>
    </xf>
    <xf numFmtId="0" fontId="0" fillId="0" borderId="10" xfId="0" applyNumberFormat="1" applyBorder="1" applyAlignment="1">
      <alignment/>
    </xf>
    <xf numFmtId="0" fontId="0" fillId="33" borderId="0" xfId="0" applyFill="1" applyBorder="1" applyAlignment="1">
      <alignment/>
    </xf>
    <xf numFmtId="0" fontId="0" fillId="0" borderId="13" xfId="0" applyBorder="1" applyAlignment="1" quotePrefix="1">
      <alignment/>
    </xf>
    <xf numFmtId="0" fontId="0" fillId="0" borderId="15" xfId="0" applyFont="1" applyFill="1" applyBorder="1" applyAlignment="1">
      <alignment/>
    </xf>
    <xf numFmtId="0" fontId="0" fillId="0" borderId="17" xfId="0" applyFont="1" applyBorder="1" applyAlignment="1">
      <alignment/>
    </xf>
    <xf numFmtId="0" fontId="0" fillId="0" borderId="17" xfId="0" applyFill="1" applyBorder="1" applyAlignment="1">
      <alignment/>
    </xf>
    <xf numFmtId="0" fontId="0" fillId="0" borderId="21" xfId="0" applyFont="1" applyBorder="1" applyAlignment="1">
      <alignment/>
    </xf>
    <xf numFmtId="0" fontId="0" fillId="33" borderId="22" xfId="0" applyFill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1" xfId="0" applyBorder="1" applyAlignment="1">
      <alignment/>
    </xf>
    <xf numFmtId="0" fontId="0" fillId="0" borderId="10" xfId="0" applyFont="1" applyFill="1" applyBorder="1" applyAlignment="1">
      <alignment vertical="center"/>
    </xf>
    <xf numFmtId="0" fontId="0" fillId="0" borderId="25" xfId="0" applyFill="1" applyBorder="1" applyAlignment="1">
      <alignment/>
    </xf>
    <xf numFmtId="0" fontId="0" fillId="33" borderId="20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0" xfId="0" applyFill="1" applyBorder="1" applyAlignment="1" quotePrefix="1">
      <alignment horizontal="left"/>
    </xf>
    <xf numFmtId="0" fontId="0" fillId="0" borderId="10" xfId="0" applyFill="1" applyBorder="1" applyAlignment="1">
      <alignment/>
    </xf>
    <xf numFmtId="0" fontId="37" fillId="0" borderId="0" xfId="0" applyFont="1" applyFill="1" applyBorder="1" applyAlignment="1">
      <alignment/>
    </xf>
    <xf numFmtId="0" fontId="0" fillId="0" borderId="26" xfId="0" applyFill="1" applyBorder="1" applyAlignment="1">
      <alignment/>
    </xf>
    <xf numFmtId="0" fontId="0" fillId="33" borderId="26" xfId="0" applyFill="1" applyBorder="1" applyAlignment="1">
      <alignment/>
    </xf>
    <xf numFmtId="0" fontId="0" fillId="0" borderId="10" xfId="0" applyNumberFormat="1" applyFill="1" applyBorder="1" applyAlignment="1">
      <alignment/>
    </xf>
    <xf numFmtId="0" fontId="44" fillId="0" borderId="0" xfId="0" applyFont="1" applyFill="1" applyBorder="1" applyAlignment="1">
      <alignment vertical="center"/>
    </xf>
    <xf numFmtId="0" fontId="0" fillId="0" borderId="10" xfId="0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33" borderId="27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6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5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left"/>
    </xf>
    <xf numFmtId="0" fontId="0" fillId="0" borderId="16" xfId="0" applyFill="1" applyBorder="1" applyAlignment="1">
      <alignment horizontal="left"/>
    </xf>
    <xf numFmtId="0" fontId="0" fillId="33" borderId="28" xfId="0" applyFill="1" applyBorder="1" applyAlignment="1">
      <alignment horizontal="left"/>
    </xf>
    <xf numFmtId="0" fontId="0" fillId="33" borderId="14" xfId="0" applyFill="1" applyBorder="1" applyAlignment="1">
      <alignment horizontal="left"/>
    </xf>
    <xf numFmtId="3" fontId="0" fillId="33" borderId="10" xfId="0" applyNumberFormat="1" applyFill="1" applyBorder="1" applyAlignment="1">
      <alignment horizontal="left"/>
    </xf>
    <xf numFmtId="3" fontId="0" fillId="33" borderId="16" xfId="0" applyNumberFormat="1" applyFill="1" applyBorder="1" applyAlignment="1">
      <alignment horizontal="left"/>
    </xf>
    <xf numFmtId="0" fontId="0" fillId="33" borderId="10" xfId="0" applyFill="1" applyBorder="1" applyAlignment="1">
      <alignment horizontal="left"/>
    </xf>
    <xf numFmtId="0" fontId="0" fillId="33" borderId="16" xfId="0" applyFill="1" applyBorder="1" applyAlignment="1">
      <alignment horizontal="left"/>
    </xf>
    <xf numFmtId="0" fontId="0" fillId="0" borderId="17" xfId="0" applyFill="1" applyBorder="1" applyAlignment="1">
      <alignment/>
    </xf>
    <xf numFmtId="0" fontId="0" fillId="0" borderId="29" xfId="0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18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28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6" xfId="0" applyFill="1" applyBorder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</xdr:row>
      <xdr:rowOff>0</xdr:rowOff>
    </xdr:from>
    <xdr:ext cx="3314700" cy="342900"/>
    <xdr:sp>
      <xdr:nvSpPr>
        <xdr:cNvPr id="1" name="テキスト ボックス 1"/>
        <xdr:cNvSpPr txBox="1">
          <a:spLocks noChangeArrowheads="1"/>
        </xdr:cNvSpPr>
      </xdr:nvSpPr>
      <xdr:spPr>
        <a:xfrm>
          <a:off x="3400425" y="180975"/>
          <a:ext cx="3314700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800" b="0" i="0" u="none" baseline="0">
              <a:solidFill>
                <a:srgbClr val="0066CC"/>
              </a:solidFill>
            </a:rPr>
            <a:t>・青色のセルの箇所を入力してください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38100</xdr:colOff>
      <xdr:row>16</xdr:row>
      <xdr:rowOff>0</xdr:rowOff>
    </xdr:from>
    <xdr:ext cx="3552825" cy="866775"/>
    <xdr:sp>
      <xdr:nvSpPr>
        <xdr:cNvPr id="1" name="テキスト ボックス 2"/>
        <xdr:cNvSpPr txBox="1">
          <a:spLocks noChangeArrowheads="1"/>
        </xdr:cNvSpPr>
      </xdr:nvSpPr>
      <xdr:spPr>
        <a:xfrm>
          <a:off x="38100" y="2743200"/>
          <a:ext cx="3552825" cy="866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・青色のセルの箇所を入力してください</a:t>
          </a:r>
          <a:r>
            <a:rPr lang="en-US" cap="none" sz="18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8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・参加しないケースは何も変更せずそのまま提出してください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38100</xdr:colOff>
      <xdr:row>16</xdr:row>
      <xdr:rowOff>0</xdr:rowOff>
    </xdr:from>
    <xdr:ext cx="3552825" cy="847725"/>
    <xdr:sp>
      <xdr:nvSpPr>
        <xdr:cNvPr id="1" name="テキスト ボックス 1"/>
        <xdr:cNvSpPr txBox="1">
          <a:spLocks noChangeArrowheads="1"/>
        </xdr:cNvSpPr>
      </xdr:nvSpPr>
      <xdr:spPr>
        <a:xfrm>
          <a:off x="38100" y="2762250"/>
          <a:ext cx="3552825" cy="847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・青色のセルの箇所を入力してください</a:t>
          </a:r>
          <a:r>
            <a:rPr lang="en-US" cap="none" sz="18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8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・参加しないケースは何も変更せずそのまま提出してください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9"/>
  <sheetViews>
    <sheetView tabSelected="1" zoomScale="85" zoomScaleNormal="85" zoomScalePageLayoutView="0" workbookViewId="0" topLeftCell="A1">
      <selection activeCell="A17" sqref="A17"/>
    </sheetView>
  </sheetViews>
  <sheetFormatPr defaultColWidth="9.140625" defaultRowHeight="15"/>
  <cols>
    <col min="1" max="1" width="30.421875" style="0" customWidth="1"/>
    <col min="2" max="2" width="20.57421875" style="0" customWidth="1"/>
  </cols>
  <sheetData>
    <row r="1" ht="14.25" thickBot="1">
      <c r="A1" s="13" t="s">
        <v>24</v>
      </c>
    </row>
    <row r="2" spans="1:2" ht="15">
      <c r="A2" s="7" t="s">
        <v>27</v>
      </c>
      <c r="B2" s="8" t="s">
        <v>4</v>
      </c>
    </row>
    <row r="3" spans="1:2" ht="15">
      <c r="A3" s="9" t="s">
        <v>28</v>
      </c>
      <c r="B3" s="10" t="s">
        <v>4</v>
      </c>
    </row>
    <row r="4" spans="1:2" ht="14.25" thickBot="1">
      <c r="A4" s="11" t="s">
        <v>29</v>
      </c>
      <c r="B4" s="12" t="s">
        <v>4</v>
      </c>
    </row>
    <row r="7" spans="1:2" ht="14.25" thickBot="1">
      <c r="A7" s="13" t="s">
        <v>25</v>
      </c>
      <c r="B7" s="14" t="s">
        <v>30</v>
      </c>
    </row>
    <row r="8" spans="1:2" ht="13.5">
      <c r="A8" s="24" t="s">
        <v>138</v>
      </c>
      <c r="B8" s="8">
        <v>0</v>
      </c>
    </row>
    <row r="9" spans="1:2" ht="13.5">
      <c r="A9" s="15" t="s">
        <v>139</v>
      </c>
      <c r="B9" s="10">
        <v>0</v>
      </c>
    </row>
    <row r="10" spans="1:2" ht="13.5">
      <c r="A10" s="15" t="s">
        <v>140</v>
      </c>
      <c r="B10" s="10">
        <v>0</v>
      </c>
    </row>
    <row r="11" spans="1:2" ht="14.25" thickBot="1">
      <c r="A11" s="16" t="s">
        <v>49</v>
      </c>
      <c r="B11" s="12">
        <v>0</v>
      </c>
    </row>
    <row r="12" ht="13.5">
      <c r="A12" s="17" t="s">
        <v>46</v>
      </c>
    </row>
    <row r="15" spans="1:2" ht="14.25" thickBot="1">
      <c r="A15" s="13" t="s">
        <v>59</v>
      </c>
      <c r="B15" t="s">
        <v>50</v>
      </c>
    </row>
    <row r="16" spans="1:2" ht="14.25" thickBot="1">
      <c r="A16" s="30" t="s">
        <v>61</v>
      </c>
      <c r="B16" s="31" t="s">
        <v>144</v>
      </c>
    </row>
    <row r="17" spans="1:2" ht="14.25" thickTop="1">
      <c r="A17" s="28" t="s">
        <v>51</v>
      </c>
      <c r="B17" s="29" t="s">
        <v>52</v>
      </c>
    </row>
    <row r="18" spans="1:2" ht="13.5">
      <c r="A18" s="25" t="s">
        <v>154</v>
      </c>
      <c r="B18" s="10" t="s">
        <v>52</v>
      </c>
    </row>
    <row r="19" spans="1:2" ht="14.25" thickBot="1">
      <c r="A19" s="26" t="s">
        <v>153</v>
      </c>
      <c r="B19" s="12" t="s">
        <v>52</v>
      </c>
    </row>
    <row r="22" ht="14.25" thickBot="1">
      <c r="A22" s="13" t="s">
        <v>60</v>
      </c>
    </row>
    <row r="23" spans="1:2" ht="14.25" thickBot="1">
      <c r="A23" s="30" t="s">
        <v>61</v>
      </c>
      <c r="B23" s="31" t="s">
        <v>144</v>
      </c>
    </row>
    <row r="24" spans="1:2" ht="14.25" thickTop="1">
      <c r="A24" s="32" t="s">
        <v>55</v>
      </c>
      <c r="B24" s="50" t="s">
        <v>149</v>
      </c>
    </row>
    <row r="25" spans="1:2" ht="14.25" thickBot="1">
      <c r="A25" s="27" t="s">
        <v>57</v>
      </c>
      <c r="B25" s="48"/>
    </row>
    <row r="26" ht="13.5">
      <c r="A26" s="14" t="s">
        <v>44</v>
      </c>
    </row>
    <row r="27" ht="13.5">
      <c r="A27" s="14" t="s">
        <v>56</v>
      </c>
    </row>
    <row r="30" ht="14.25" thickBot="1">
      <c r="A30" s="13" t="s">
        <v>31</v>
      </c>
    </row>
    <row r="31" spans="1:2" ht="14.25" thickBot="1">
      <c r="A31" s="30" t="s">
        <v>61</v>
      </c>
      <c r="B31" s="31" t="s">
        <v>144</v>
      </c>
    </row>
    <row r="32" spans="1:2" ht="14.25" thickTop="1">
      <c r="A32" s="7" t="s">
        <v>32</v>
      </c>
      <c r="B32" s="47" t="s">
        <v>141</v>
      </c>
    </row>
    <row r="33" spans="1:2" ht="13.5">
      <c r="A33" s="9" t="s">
        <v>33</v>
      </c>
      <c r="B33" s="49" t="s">
        <v>141</v>
      </c>
    </row>
    <row r="34" spans="1:2" ht="13.5">
      <c r="A34" s="9" t="s">
        <v>34</v>
      </c>
      <c r="B34" s="49" t="s">
        <v>141</v>
      </c>
    </row>
    <row r="35" spans="1:2" ht="13.5">
      <c r="A35" s="9" t="s">
        <v>35</v>
      </c>
      <c r="B35" s="49" t="s">
        <v>141</v>
      </c>
    </row>
    <row r="36" spans="1:2" ht="13.5">
      <c r="A36" s="9" t="s">
        <v>36</v>
      </c>
      <c r="B36" s="49" t="s">
        <v>141</v>
      </c>
    </row>
    <row r="37" spans="1:2" ht="13.5">
      <c r="A37" s="9" t="s">
        <v>37</v>
      </c>
      <c r="B37" s="49" t="s">
        <v>141</v>
      </c>
    </row>
    <row r="38" spans="1:2" ht="14.25" thickBot="1">
      <c r="A38" s="11" t="s">
        <v>38</v>
      </c>
      <c r="B38" s="48" t="s">
        <v>141</v>
      </c>
    </row>
    <row r="39" ht="13.5">
      <c r="A39" s="14" t="s">
        <v>45</v>
      </c>
    </row>
    <row r="40" ht="13.5">
      <c r="A40" s="14" t="s">
        <v>58</v>
      </c>
    </row>
    <row r="43" ht="14.25" thickBot="1">
      <c r="A43" s="13" t="s">
        <v>39</v>
      </c>
    </row>
    <row r="44" spans="1:2" ht="14.25" thickBot="1">
      <c r="A44" s="30" t="s">
        <v>61</v>
      </c>
      <c r="B44" s="31" t="s">
        <v>144</v>
      </c>
    </row>
    <row r="45" spans="1:2" ht="14.25" thickTop="1">
      <c r="A45" s="7" t="s">
        <v>40</v>
      </c>
      <c r="B45" s="8" t="s">
        <v>141</v>
      </c>
    </row>
    <row r="46" spans="1:2" ht="13.5">
      <c r="A46" s="9" t="s">
        <v>142</v>
      </c>
      <c r="B46" s="10" t="s">
        <v>141</v>
      </c>
    </row>
    <row r="47" spans="1:2" ht="13.5">
      <c r="A47" s="9" t="s">
        <v>41</v>
      </c>
      <c r="B47" s="10" t="s">
        <v>141</v>
      </c>
    </row>
    <row r="48" spans="1:2" ht="13.5">
      <c r="A48" s="9" t="s">
        <v>42</v>
      </c>
      <c r="B48" s="10" t="s">
        <v>141</v>
      </c>
    </row>
    <row r="49" spans="1:2" ht="14.25" thickBot="1">
      <c r="A49" s="11" t="s">
        <v>43</v>
      </c>
      <c r="B49" s="12" t="s">
        <v>141</v>
      </c>
    </row>
  </sheetData>
  <sheetProtection/>
  <dataValidations count="2">
    <dataValidation type="list" allowBlank="1" showInputMessage="1" showErrorMessage="1" sqref="B24">
      <formula1>"自作"</formula1>
    </dataValidation>
    <dataValidation type="list" allowBlank="1" showInputMessage="1" showErrorMessage="1" sqref="B17:B19">
      <formula1>"○,△,×"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21"/>
  <sheetViews>
    <sheetView zoomScalePageLayoutView="0" workbookViewId="0" topLeftCell="A1">
      <selection activeCell="A16" sqref="A16:B17"/>
    </sheetView>
  </sheetViews>
  <sheetFormatPr defaultColWidth="9.140625" defaultRowHeight="15"/>
  <cols>
    <col min="1" max="1" width="20.00390625" style="0" bestFit="1" customWidth="1"/>
    <col min="2" max="2" width="25.57421875" style="0" customWidth="1"/>
    <col min="3" max="3" width="9.00390625" style="0" customWidth="1"/>
    <col min="4" max="4" width="9.00390625" style="5" customWidth="1"/>
    <col min="5" max="5" width="9.00390625" style="23" customWidth="1"/>
    <col min="6" max="6" width="9.00390625" style="6" customWidth="1"/>
    <col min="7" max="7" width="9.00390625" style="14" customWidth="1"/>
    <col min="8" max="8" width="9.00390625" style="5" customWidth="1"/>
    <col min="9" max="9" width="9.00390625" style="23" customWidth="1"/>
    <col min="10" max="10" width="9.00390625" style="6" customWidth="1"/>
    <col min="11" max="14" width="9.00390625" style="14" customWidth="1"/>
  </cols>
  <sheetData>
    <row r="1" spans="1:15" ht="13.5">
      <c r="A1" t="s">
        <v>0</v>
      </c>
      <c r="B1" s="3" t="str">
        <f>'参加者情報 '!B2</f>
        <v>?</v>
      </c>
      <c r="D1" s="14" t="s">
        <v>26</v>
      </c>
      <c r="E1" s="37">
        <v>3</v>
      </c>
      <c r="F1" s="14" t="s">
        <v>145</v>
      </c>
      <c r="H1" s="14"/>
      <c r="I1" s="14"/>
      <c r="J1" s="14"/>
      <c r="L1" s="20"/>
      <c r="M1" s="20"/>
      <c r="O1" s="14"/>
    </row>
    <row r="2" spans="1:15" ht="13.5">
      <c r="A2" t="s">
        <v>1</v>
      </c>
      <c r="B2" s="3" t="str">
        <f>'参加者情報 '!B3</f>
        <v>?</v>
      </c>
      <c r="D2" s="14"/>
      <c r="E2" s="14"/>
      <c r="F2" s="14"/>
      <c r="H2" s="14"/>
      <c r="I2" s="14"/>
      <c r="J2" s="14"/>
      <c r="O2" s="14"/>
    </row>
    <row r="3" spans="1:31" ht="13.5">
      <c r="A3" t="s">
        <v>83</v>
      </c>
      <c r="B3" s="3" t="str">
        <f>'参加者情報 '!B4</f>
        <v>?</v>
      </c>
      <c r="D3" s="14" t="s">
        <v>84</v>
      </c>
      <c r="E3" s="14" t="s">
        <v>47</v>
      </c>
      <c r="F3" s="14"/>
      <c r="H3" s="51" t="s">
        <v>85</v>
      </c>
      <c r="I3" s="51"/>
      <c r="J3" s="51"/>
      <c r="K3" s="51"/>
      <c r="L3" s="51"/>
      <c r="M3" s="51"/>
      <c r="N3" s="52" t="s">
        <v>86</v>
      </c>
      <c r="O3" s="52"/>
      <c r="P3" s="52"/>
      <c r="Q3" s="52"/>
      <c r="R3" s="52"/>
      <c r="S3" s="52"/>
      <c r="T3" s="52" t="s">
        <v>87</v>
      </c>
      <c r="U3" s="52"/>
      <c r="V3" s="52"/>
      <c r="W3" s="52"/>
      <c r="X3" s="52"/>
      <c r="Y3" s="52"/>
      <c r="Z3" s="52" t="s">
        <v>88</v>
      </c>
      <c r="AA3" s="52"/>
      <c r="AB3" s="52"/>
      <c r="AC3" s="52"/>
      <c r="AD3" s="52"/>
      <c r="AE3" s="52"/>
    </row>
    <row r="4" spans="1:31" ht="13.5">
      <c r="A4" t="s">
        <v>3</v>
      </c>
      <c r="B4" s="1">
        <f>IF('参加者情報 '!B10&gt;0,'参加者情報 '!A10&amp;"("&amp;'参加者情報 '!C10&amp;"),","")</f>
      </c>
      <c r="D4" s="3" t="s">
        <v>89</v>
      </c>
      <c r="E4" s="3" t="s">
        <v>90</v>
      </c>
      <c r="F4" s="3" t="s">
        <v>91</v>
      </c>
      <c r="G4" s="34" t="s">
        <v>92</v>
      </c>
      <c r="H4" s="3" t="s">
        <v>93</v>
      </c>
      <c r="I4" s="3" t="s">
        <v>94</v>
      </c>
      <c r="J4" s="3" t="s">
        <v>95</v>
      </c>
      <c r="K4" s="40" t="s">
        <v>96</v>
      </c>
      <c r="L4" s="3" t="s">
        <v>97</v>
      </c>
      <c r="M4" s="21" t="s">
        <v>98</v>
      </c>
      <c r="N4" s="3" t="s">
        <v>93</v>
      </c>
      <c r="O4" s="18" t="s">
        <v>99</v>
      </c>
      <c r="P4" s="1" t="s">
        <v>100</v>
      </c>
      <c r="Q4" s="1" t="s">
        <v>101</v>
      </c>
      <c r="R4" s="3" t="s">
        <v>102</v>
      </c>
      <c r="S4" s="21" t="s">
        <v>98</v>
      </c>
      <c r="T4" s="3" t="s">
        <v>93</v>
      </c>
      <c r="U4" s="18" t="s">
        <v>103</v>
      </c>
      <c r="V4" s="1" t="s">
        <v>104</v>
      </c>
      <c r="W4" s="1" t="s">
        <v>105</v>
      </c>
      <c r="X4" s="3" t="s">
        <v>106</v>
      </c>
      <c r="Y4" s="21" t="s">
        <v>98</v>
      </c>
      <c r="Z4" s="3" t="s">
        <v>93</v>
      </c>
      <c r="AA4" s="18" t="s">
        <v>107</v>
      </c>
      <c r="AB4" s="1" t="s">
        <v>108</v>
      </c>
      <c r="AC4" s="1" t="s">
        <v>109</v>
      </c>
      <c r="AD4" s="3" t="s">
        <v>110</v>
      </c>
      <c r="AE4" s="21" t="s">
        <v>98</v>
      </c>
    </row>
    <row r="5" spans="1:31" ht="13.5">
      <c r="A5" t="s">
        <v>53</v>
      </c>
      <c r="B5" s="3" t="str">
        <f>'参加者情報 '!B17&amp;'参加者情報 '!B18</f>
        <v>××</v>
      </c>
      <c r="D5" s="3" t="s">
        <v>111</v>
      </c>
      <c r="E5" s="4" t="s">
        <v>112</v>
      </c>
      <c r="F5" s="3" t="e">
        <f>1/(E5^(2/3))</f>
        <v>#VALUE!</v>
      </c>
      <c r="G5" s="34">
        <v>4.87</v>
      </c>
      <c r="H5" s="3" t="s">
        <v>113</v>
      </c>
      <c r="I5" s="4" t="s">
        <v>112</v>
      </c>
      <c r="J5" s="4" t="s">
        <v>112</v>
      </c>
      <c r="K5" s="41" t="s">
        <v>112</v>
      </c>
      <c r="L5" s="19" t="e">
        <f>J5^2</f>
        <v>#VALUE!</v>
      </c>
      <c r="M5" s="42" t="e">
        <f>I5-L5/(PI()*9)</f>
        <v>#VALUE!</v>
      </c>
      <c r="N5" s="3" t="s">
        <v>114</v>
      </c>
      <c r="O5" s="35" t="s">
        <v>112</v>
      </c>
      <c r="P5" s="4" t="s">
        <v>112</v>
      </c>
      <c r="Q5" s="4" t="s">
        <v>112</v>
      </c>
      <c r="R5" s="2" t="e">
        <f>P5^2</f>
        <v>#VALUE!</v>
      </c>
      <c r="S5" s="22" t="e">
        <f>O5-R5/(PI()*9)</f>
        <v>#VALUE!</v>
      </c>
      <c r="T5" s="3" t="s">
        <v>62</v>
      </c>
      <c r="U5" s="36" t="e">
        <f aca="true" t="shared" si="0" ref="U5:Y6">I5+O5</f>
        <v>#VALUE!</v>
      </c>
      <c r="V5" s="36" t="e">
        <f t="shared" si="0"/>
        <v>#VALUE!</v>
      </c>
      <c r="W5" s="36" t="e">
        <f t="shared" si="0"/>
        <v>#VALUE!</v>
      </c>
      <c r="X5" s="36" t="e">
        <f t="shared" si="0"/>
        <v>#VALUE!</v>
      </c>
      <c r="Y5" s="36" t="e">
        <f t="shared" si="0"/>
        <v>#VALUE!</v>
      </c>
      <c r="Z5" s="3" t="s">
        <v>63</v>
      </c>
      <c r="AA5" s="36" t="e">
        <f aca="true" t="shared" si="1" ref="AA5:AE6">I5-O5</f>
        <v>#VALUE!</v>
      </c>
      <c r="AB5" s="36" t="e">
        <f t="shared" si="1"/>
        <v>#VALUE!</v>
      </c>
      <c r="AC5" s="36" t="e">
        <f t="shared" si="1"/>
        <v>#VALUE!</v>
      </c>
      <c r="AD5" s="36" t="e">
        <f t="shared" si="1"/>
        <v>#VALUE!</v>
      </c>
      <c r="AE5" s="36" t="e">
        <f t="shared" si="1"/>
        <v>#VALUE!</v>
      </c>
    </row>
    <row r="6" spans="1:31" ht="13.5">
      <c r="A6" t="s">
        <v>23</v>
      </c>
      <c r="B6" s="3" t="str">
        <f>'参加者情報 '!B24&amp;"("&amp;'参加者情報 '!B25&amp;")"</f>
        <v>自作()</v>
      </c>
      <c r="D6" s="3" t="s">
        <v>17</v>
      </c>
      <c r="E6" s="4" t="s">
        <v>4</v>
      </c>
      <c r="F6" s="3" t="e">
        <f>1/(E6^(2/3))</f>
        <v>#VALUE!</v>
      </c>
      <c r="G6" s="34">
        <v>5.92</v>
      </c>
      <c r="H6" s="3" t="s">
        <v>7</v>
      </c>
      <c r="I6" s="4" t="s">
        <v>4</v>
      </c>
      <c r="J6" s="4" t="s">
        <v>4</v>
      </c>
      <c r="K6" s="41" t="s">
        <v>4</v>
      </c>
      <c r="L6" s="19" t="e">
        <f>J6^2</f>
        <v>#VALUE!</v>
      </c>
      <c r="M6" s="42" t="e">
        <f>I6-L6/(PI()*9)</f>
        <v>#VALUE!</v>
      </c>
      <c r="N6" s="3" t="s">
        <v>6</v>
      </c>
      <c r="O6" s="35" t="s">
        <v>4</v>
      </c>
      <c r="P6" s="4" t="s">
        <v>4</v>
      </c>
      <c r="Q6" s="4" t="s">
        <v>4</v>
      </c>
      <c r="R6" s="2" t="e">
        <f>P6^2</f>
        <v>#VALUE!</v>
      </c>
      <c r="S6" s="22" t="e">
        <f>O6-R6/(PI()*9)</f>
        <v>#VALUE!</v>
      </c>
      <c r="T6" s="3" t="s">
        <v>62</v>
      </c>
      <c r="U6" s="36" t="e">
        <f t="shared" si="0"/>
        <v>#VALUE!</v>
      </c>
      <c r="V6" s="36" t="e">
        <f t="shared" si="0"/>
        <v>#VALUE!</v>
      </c>
      <c r="W6" s="36" t="e">
        <f t="shared" si="0"/>
        <v>#VALUE!</v>
      </c>
      <c r="X6" s="36" t="e">
        <f t="shared" si="0"/>
        <v>#VALUE!</v>
      </c>
      <c r="Y6" s="36" t="e">
        <f t="shared" si="0"/>
        <v>#VALUE!</v>
      </c>
      <c r="Z6" s="3" t="s">
        <v>63</v>
      </c>
      <c r="AA6" s="36" t="e">
        <f t="shared" si="1"/>
        <v>#VALUE!</v>
      </c>
      <c r="AB6" s="36" t="e">
        <f t="shared" si="1"/>
        <v>#VALUE!</v>
      </c>
      <c r="AC6" s="36" t="e">
        <f t="shared" si="1"/>
        <v>#VALUE!</v>
      </c>
      <c r="AD6" s="36" t="e">
        <f t="shared" si="1"/>
        <v>#VALUE!</v>
      </c>
      <c r="AE6" s="36" t="e">
        <f t="shared" si="1"/>
        <v>#VALUE!</v>
      </c>
    </row>
    <row r="7" spans="1:10" ht="13.5">
      <c r="A7" t="s">
        <v>54</v>
      </c>
      <c r="B7" s="3" t="str">
        <f>'参加者情報 '!B38</f>
        <v>?</v>
      </c>
      <c r="D7" s="14"/>
      <c r="E7" s="14"/>
      <c r="F7" s="14"/>
      <c r="H7" s="14"/>
      <c r="I7" s="14"/>
      <c r="J7" s="14"/>
    </row>
    <row r="8" spans="4:10" ht="13.5">
      <c r="D8" s="14"/>
      <c r="E8" s="14"/>
      <c r="F8" s="14"/>
      <c r="H8" s="14"/>
      <c r="I8" s="14"/>
      <c r="J8" s="14"/>
    </row>
    <row r="9" spans="1:10" ht="13.5">
      <c r="A9" t="s">
        <v>115</v>
      </c>
      <c r="B9" t="s">
        <v>8</v>
      </c>
      <c r="D9" s="14" t="s">
        <v>116</v>
      </c>
      <c r="E9" s="14"/>
      <c r="F9" s="14"/>
      <c r="H9" s="14" t="s">
        <v>116</v>
      </c>
      <c r="I9" s="14"/>
      <c r="J9" s="14"/>
    </row>
    <row r="10" spans="1:10" ht="13.5">
      <c r="A10" t="s">
        <v>117</v>
      </c>
      <c r="B10" t="s">
        <v>9</v>
      </c>
      <c r="D10" s="38" t="s">
        <v>118</v>
      </c>
      <c r="E10" s="51">
        <v>4.87</v>
      </c>
      <c r="F10" s="51"/>
      <c r="H10" s="38" t="s">
        <v>118</v>
      </c>
      <c r="I10" s="51">
        <v>5.92</v>
      </c>
      <c r="J10" s="51"/>
    </row>
    <row r="11" spans="1:10" ht="13.5">
      <c r="A11" t="s">
        <v>119</v>
      </c>
      <c r="B11" t="s">
        <v>18</v>
      </c>
      <c r="D11" s="3" t="s">
        <v>120</v>
      </c>
      <c r="E11" s="3" t="s">
        <v>121</v>
      </c>
      <c r="F11" s="3" t="s">
        <v>122</v>
      </c>
      <c r="H11" s="3" t="s">
        <v>120</v>
      </c>
      <c r="I11" s="3" t="s">
        <v>121</v>
      </c>
      <c r="J11" s="3" t="s">
        <v>122</v>
      </c>
    </row>
    <row r="12" spans="1:14" ht="13.5">
      <c r="A12" t="s">
        <v>123</v>
      </c>
      <c r="B12" t="s">
        <v>15</v>
      </c>
      <c r="D12" s="3" t="s">
        <v>124</v>
      </c>
      <c r="E12" s="33" t="s">
        <v>125</v>
      </c>
      <c r="F12" s="3" t="s">
        <v>126</v>
      </c>
      <c r="H12" s="3" t="s">
        <v>124</v>
      </c>
      <c r="I12" s="33" t="s">
        <v>125</v>
      </c>
      <c r="J12" s="3" t="s">
        <v>126</v>
      </c>
      <c r="N12" s="43"/>
    </row>
    <row r="13" spans="1:8" ht="13.5">
      <c r="A13" t="s">
        <v>127</v>
      </c>
      <c r="B13" t="s">
        <v>16</v>
      </c>
      <c r="D13" s="5" t="s">
        <v>128</v>
      </c>
      <c r="H13" s="5" t="s">
        <v>128</v>
      </c>
    </row>
    <row r="14" spans="1:10" ht="13.5">
      <c r="A14" t="s">
        <v>129</v>
      </c>
      <c r="B14" t="s">
        <v>14</v>
      </c>
      <c r="D14" s="5" t="s">
        <v>130</v>
      </c>
      <c r="E14" s="23" t="s">
        <v>130</v>
      </c>
      <c r="F14" s="6" t="s">
        <v>130</v>
      </c>
      <c r="H14" s="5" t="s">
        <v>130</v>
      </c>
      <c r="I14" s="23" t="s">
        <v>130</v>
      </c>
      <c r="J14" s="6" t="s">
        <v>130</v>
      </c>
    </row>
    <row r="15" spans="1:10" ht="13.5">
      <c r="A15" t="s">
        <v>131</v>
      </c>
      <c r="B15" t="s">
        <v>19</v>
      </c>
      <c r="D15" s="5" t="s">
        <v>130</v>
      </c>
      <c r="E15" s="23" t="s">
        <v>130</v>
      </c>
      <c r="F15" s="6" t="s">
        <v>130</v>
      </c>
      <c r="H15" s="5" t="s">
        <v>130</v>
      </c>
      <c r="I15" s="23" t="s">
        <v>130</v>
      </c>
      <c r="J15" s="6" t="s">
        <v>130</v>
      </c>
    </row>
    <row r="16" spans="4:8" ht="13.5">
      <c r="D16" s="5" t="s">
        <v>132</v>
      </c>
      <c r="H16" s="5" t="s">
        <v>132</v>
      </c>
    </row>
    <row r="17" ht="15"/>
    <row r="18" spans="4:8" ht="13.5">
      <c r="D18" s="5" t="s">
        <v>133</v>
      </c>
      <c r="H18" s="5" t="s">
        <v>133</v>
      </c>
    </row>
    <row r="19" spans="4:10" ht="13.5">
      <c r="D19" s="5" t="s">
        <v>130</v>
      </c>
      <c r="E19" s="23" t="s">
        <v>130</v>
      </c>
      <c r="F19" s="6" t="s">
        <v>130</v>
      </c>
      <c r="H19" s="5" t="s">
        <v>130</v>
      </c>
      <c r="I19" s="23" t="s">
        <v>130</v>
      </c>
      <c r="J19" s="6" t="s">
        <v>130</v>
      </c>
    </row>
    <row r="20" spans="4:10" ht="13.5">
      <c r="D20" s="5" t="s">
        <v>130</v>
      </c>
      <c r="E20" s="23" t="s">
        <v>130</v>
      </c>
      <c r="F20" s="6" t="s">
        <v>130</v>
      </c>
      <c r="H20" s="5" t="s">
        <v>130</v>
      </c>
      <c r="I20" s="23" t="s">
        <v>130</v>
      </c>
      <c r="J20" s="6" t="s">
        <v>130</v>
      </c>
    </row>
    <row r="21" spans="4:8" ht="13.5">
      <c r="D21" s="5" t="s">
        <v>132</v>
      </c>
      <c r="H21" s="5" t="s">
        <v>132</v>
      </c>
    </row>
  </sheetData>
  <sheetProtection/>
  <mergeCells count="6">
    <mergeCell ref="H3:M3"/>
    <mergeCell ref="N3:S3"/>
    <mergeCell ref="T3:Y3"/>
    <mergeCell ref="Z3:AE3"/>
    <mergeCell ref="E10:F10"/>
    <mergeCell ref="I10:J1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4"/>
  <sheetViews>
    <sheetView zoomScalePageLayoutView="0" workbookViewId="0" topLeftCell="A1">
      <selection activeCell="M17" sqref="M17"/>
    </sheetView>
  </sheetViews>
  <sheetFormatPr defaultColWidth="9.140625" defaultRowHeight="15"/>
  <cols>
    <col min="1" max="1" width="20.00390625" style="0" bestFit="1" customWidth="1"/>
    <col min="2" max="2" width="25.57421875" style="0" customWidth="1"/>
    <col min="3" max="3" width="9.00390625" style="0" customWidth="1"/>
    <col min="4" max="4" width="9.00390625" style="5" customWidth="1"/>
    <col min="5" max="6" width="9.00390625" style="23" customWidth="1"/>
    <col min="7" max="7" width="10.421875" style="5" bestFit="1" customWidth="1"/>
    <col min="8" max="8" width="9.00390625" style="23" customWidth="1"/>
    <col min="9" max="9" width="9.00390625" style="6" customWidth="1"/>
    <col min="10" max="10" width="9.00390625" style="14" customWidth="1"/>
    <col min="11" max="11" width="10.421875" style="5" bestFit="1" customWidth="1"/>
    <col min="12" max="13" width="9.00390625" style="23" customWidth="1"/>
    <col min="14" max="14" width="9.00390625" style="5" customWidth="1"/>
    <col min="15" max="15" width="9.00390625" style="23" customWidth="1"/>
    <col min="16" max="16" width="10.421875" style="6" bestFit="1" customWidth="1"/>
    <col min="17" max="19" width="9.00390625" style="14" customWidth="1"/>
    <col min="20" max="20" width="10.421875" style="14" bestFit="1" customWidth="1"/>
  </cols>
  <sheetData>
    <row r="1" spans="1:16" ht="13.5">
      <c r="A1" t="s">
        <v>0</v>
      </c>
      <c r="B1" s="3" t="str">
        <f>'参加者情報 '!B2</f>
        <v>?</v>
      </c>
      <c r="D1" s="14" t="s">
        <v>26</v>
      </c>
      <c r="E1" s="37">
        <v>3</v>
      </c>
      <c r="F1" s="14" t="s">
        <v>65</v>
      </c>
      <c r="G1" s="14"/>
      <c r="H1" s="14"/>
      <c r="I1" s="14"/>
      <c r="K1" s="14"/>
      <c r="L1" s="20"/>
      <c r="M1" s="14"/>
      <c r="N1" s="37"/>
      <c r="O1" s="14"/>
      <c r="P1" s="14"/>
    </row>
    <row r="2" spans="1:16" ht="13.5">
      <c r="A2" t="s">
        <v>1</v>
      </c>
      <c r="B2" s="3" t="str">
        <f>'参加者情報 '!B3</f>
        <v>?</v>
      </c>
      <c r="D2" s="14"/>
      <c r="E2" s="14"/>
      <c r="F2" s="14"/>
      <c r="G2" s="14"/>
      <c r="H2" s="14"/>
      <c r="I2" s="14"/>
      <c r="K2" s="14"/>
      <c r="L2" s="14"/>
      <c r="M2" s="14"/>
      <c r="N2" s="14"/>
      <c r="O2" s="14"/>
      <c r="P2" s="14"/>
    </row>
    <row r="3" spans="1:16" ht="14.25" thickBot="1">
      <c r="A3" t="s">
        <v>2</v>
      </c>
      <c r="B3" s="3" t="str">
        <f>'参加者情報 '!B4</f>
        <v>?</v>
      </c>
      <c r="D3" s="39" t="s">
        <v>73</v>
      </c>
      <c r="E3" s="14"/>
      <c r="F3" s="14"/>
      <c r="G3" s="14"/>
      <c r="H3" s="14"/>
      <c r="I3" s="14"/>
      <c r="K3" s="14"/>
      <c r="L3" s="14"/>
      <c r="M3" s="14"/>
      <c r="N3" s="14"/>
      <c r="O3" s="14"/>
      <c r="P3" s="14"/>
    </row>
    <row r="4" spans="1:16" ht="13.5">
      <c r="A4" t="s">
        <v>3</v>
      </c>
      <c r="B4" s="1">
        <f>IF('参加者情報 '!B10&gt;0,'参加者情報 '!A10&amp;"("&amp;'参加者情報 '!C10&amp;"),","")</f>
      </c>
      <c r="D4" s="69" t="s">
        <v>74</v>
      </c>
      <c r="E4" s="70"/>
      <c r="F4" s="59">
        <v>0.0002</v>
      </c>
      <c r="G4" s="59"/>
      <c r="H4" s="59"/>
      <c r="I4" s="59"/>
      <c r="J4" s="60"/>
      <c r="K4" s="14"/>
      <c r="L4" s="14"/>
      <c r="M4" s="14"/>
      <c r="N4" s="14"/>
      <c r="O4" s="14"/>
      <c r="P4" s="14"/>
    </row>
    <row r="5" spans="1:16" ht="13.5">
      <c r="A5" t="s">
        <v>53</v>
      </c>
      <c r="B5" s="3" t="str">
        <f>'参加者情報 '!B19</f>
        <v>×</v>
      </c>
      <c r="D5" s="55" t="s">
        <v>67</v>
      </c>
      <c r="E5" s="56"/>
      <c r="F5" s="61">
        <v>499712</v>
      </c>
      <c r="G5" s="61"/>
      <c r="H5" s="61"/>
      <c r="I5" s="61"/>
      <c r="J5" s="62"/>
      <c r="K5" s="14"/>
      <c r="L5" s="14"/>
      <c r="M5" s="14"/>
      <c r="N5" s="14"/>
      <c r="O5" s="14"/>
      <c r="P5" s="14"/>
    </row>
    <row r="6" spans="1:16" ht="13.5">
      <c r="A6" t="s">
        <v>23</v>
      </c>
      <c r="B6" s="3" t="str">
        <f>'参加者情報 '!B24&amp;"("&amp;'参加者情報 '!B25&amp;")"</f>
        <v>自作()</v>
      </c>
      <c r="D6" s="55" t="s">
        <v>68</v>
      </c>
      <c r="E6" s="56"/>
      <c r="F6" s="61">
        <v>8192</v>
      </c>
      <c r="G6" s="61"/>
      <c r="H6" s="61"/>
      <c r="I6" s="61"/>
      <c r="J6" s="62"/>
      <c r="K6" s="14"/>
      <c r="L6" s="14"/>
      <c r="M6" s="14"/>
      <c r="N6" s="14"/>
      <c r="O6" s="14"/>
      <c r="P6" s="14"/>
    </row>
    <row r="7" spans="1:16" ht="13.5">
      <c r="A7" t="s">
        <v>54</v>
      </c>
      <c r="B7" s="3" t="str">
        <f>'参加者情報 '!B38</f>
        <v>?</v>
      </c>
      <c r="D7" s="55" t="s">
        <v>69</v>
      </c>
      <c r="E7" s="56"/>
      <c r="F7" s="63">
        <v>121</v>
      </c>
      <c r="G7" s="63"/>
      <c r="H7" s="63"/>
      <c r="I7" s="63"/>
      <c r="J7" s="64"/>
      <c r="K7" s="14"/>
      <c r="L7" s="14"/>
      <c r="M7" s="14"/>
      <c r="N7" s="14"/>
      <c r="O7" s="14"/>
      <c r="P7" s="14"/>
    </row>
    <row r="8" spans="4:16" ht="13.5">
      <c r="D8" s="55" t="s">
        <v>70</v>
      </c>
      <c r="E8" s="56"/>
      <c r="F8" s="63" t="s">
        <v>75</v>
      </c>
      <c r="G8" s="63"/>
      <c r="H8" s="63"/>
      <c r="I8" s="63"/>
      <c r="J8" s="64"/>
      <c r="K8" s="14"/>
      <c r="L8" s="14"/>
      <c r="M8" s="14"/>
      <c r="N8" s="14"/>
      <c r="O8" s="14"/>
      <c r="P8" s="14"/>
    </row>
    <row r="9" spans="1:16" ht="13.5">
      <c r="A9" t="s">
        <v>10</v>
      </c>
      <c r="B9" t="s">
        <v>8</v>
      </c>
      <c r="D9" s="55" t="s">
        <v>71</v>
      </c>
      <c r="E9" s="56"/>
      <c r="F9" s="63" t="s">
        <v>76</v>
      </c>
      <c r="G9" s="63"/>
      <c r="H9" s="63"/>
      <c r="I9" s="63"/>
      <c r="J9" s="64"/>
      <c r="K9" s="14"/>
      <c r="L9" s="14"/>
      <c r="M9" s="14"/>
      <c r="N9" s="14"/>
      <c r="O9" s="14"/>
      <c r="P9" s="14"/>
    </row>
    <row r="10" spans="1:16" ht="13.5">
      <c r="A10" t="s">
        <v>11</v>
      </c>
      <c r="B10" t="s">
        <v>9</v>
      </c>
      <c r="D10" s="55" t="s">
        <v>72</v>
      </c>
      <c r="E10" s="56"/>
      <c r="F10" s="57" t="s">
        <v>77</v>
      </c>
      <c r="G10" s="57"/>
      <c r="H10" s="57"/>
      <c r="I10" s="57"/>
      <c r="J10" s="58"/>
      <c r="K10" s="14"/>
      <c r="L10" s="14"/>
      <c r="M10" s="14"/>
      <c r="N10" s="14"/>
      <c r="O10" s="14"/>
      <c r="P10" s="14"/>
    </row>
    <row r="11" spans="1:16" ht="13.5">
      <c r="A11" t="s">
        <v>12</v>
      </c>
      <c r="B11" t="s">
        <v>18</v>
      </c>
      <c r="D11" s="55" t="s">
        <v>78</v>
      </c>
      <c r="E11" s="56"/>
      <c r="F11" s="57" t="s">
        <v>80</v>
      </c>
      <c r="G11" s="57"/>
      <c r="H11" s="57"/>
      <c r="I11" s="57"/>
      <c r="J11" s="58"/>
      <c r="K11" s="14"/>
      <c r="L11" s="14"/>
      <c r="M11" s="14"/>
      <c r="N11" s="14"/>
      <c r="O11" s="14"/>
      <c r="P11" s="14"/>
    </row>
    <row r="12" spans="1:16" ht="13.5">
      <c r="A12" t="s">
        <v>13</v>
      </c>
      <c r="B12" t="s">
        <v>15</v>
      </c>
      <c r="D12" s="55" t="s">
        <v>79</v>
      </c>
      <c r="E12" s="56"/>
      <c r="F12" s="57" t="s">
        <v>81</v>
      </c>
      <c r="G12" s="57"/>
      <c r="H12" s="57"/>
      <c r="I12" s="57"/>
      <c r="J12" s="58"/>
      <c r="K12" s="14"/>
      <c r="L12" s="14"/>
      <c r="M12" s="14"/>
      <c r="N12" s="14"/>
      <c r="O12" s="14"/>
      <c r="P12" s="14"/>
    </row>
    <row r="13" spans="1:16" ht="13.5">
      <c r="A13" t="s">
        <v>20</v>
      </c>
      <c r="B13" t="s">
        <v>16</v>
      </c>
      <c r="D13" s="55" t="s">
        <v>151</v>
      </c>
      <c r="E13" s="56"/>
      <c r="F13" s="71" t="s">
        <v>152</v>
      </c>
      <c r="G13" s="71"/>
      <c r="H13" s="71"/>
      <c r="I13" s="71"/>
      <c r="J13" s="72"/>
      <c r="K13" s="14"/>
      <c r="L13" s="14"/>
      <c r="M13" s="14"/>
      <c r="N13" s="14"/>
      <c r="O13" s="14"/>
      <c r="P13" s="14"/>
    </row>
    <row r="14" spans="1:16" ht="14.25" thickBot="1">
      <c r="A14" t="s">
        <v>21</v>
      </c>
      <c r="B14" t="s">
        <v>14</v>
      </c>
      <c r="D14" s="65" t="s">
        <v>146</v>
      </c>
      <c r="E14" s="66"/>
      <c r="F14" s="67" t="s">
        <v>150</v>
      </c>
      <c r="G14" s="67"/>
      <c r="H14" s="67"/>
      <c r="I14" s="67"/>
      <c r="J14" s="68"/>
      <c r="K14" s="14"/>
      <c r="L14" s="14"/>
      <c r="M14" s="14"/>
      <c r="N14" s="14"/>
      <c r="O14" s="14"/>
      <c r="P14" s="14"/>
    </row>
    <row r="15" spans="1:16" ht="13.5">
      <c r="A15" t="s">
        <v>22</v>
      </c>
      <c r="B15" t="s">
        <v>19</v>
      </c>
      <c r="D15" s="14"/>
      <c r="E15" s="14"/>
      <c r="F15" s="14" t="s">
        <v>148</v>
      </c>
      <c r="G15" s="14"/>
      <c r="H15" s="14"/>
      <c r="I15" s="14"/>
      <c r="K15" s="14"/>
      <c r="L15" s="14"/>
      <c r="M15" s="14"/>
      <c r="N15" s="14"/>
      <c r="O15" s="14"/>
      <c r="P15" s="14"/>
    </row>
    <row r="16" spans="4:17" ht="13.5">
      <c r="D16" s="14"/>
      <c r="E16" s="14"/>
      <c r="F16" s="14" t="s">
        <v>147</v>
      </c>
      <c r="G16" s="14"/>
      <c r="H16" s="14"/>
      <c r="I16" s="14"/>
      <c r="K16" s="14"/>
      <c r="L16" s="14"/>
      <c r="M16" s="14"/>
      <c r="N16" s="14"/>
      <c r="O16" s="14"/>
      <c r="P16" s="14"/>
      <c r="Q16" s="46"/>
    </row>
    <row r="17" spans="4:17" ht="13.5">
      <c r="D17" s="14"/>
      <c r="E17" s="14"/>
      <c r="F17" s="14"/>
      <c r="G17" s="14"/>
      <c r="H17" s="14"/>
      <c r="I17" s="14"/>
      <c r="K17" s="14"/>
      <c r="L17" s="14"/>
      <c r="M17" s="14"/>
      <c r="N17" s="14"/>
      <c r="O17" s="14"/>
      <c r="P17" s="14"/>
      <c r="Q17" s="46"/>
    </row>
    <row r="18" spans="4:17" ht="13.5">
      <c r="D18" s="14" t="s">
        <v>48</v>
      </c>
      <c r="E18" s="14"/>
      <c r="F18" s="14"/>
      <c r="G18" s="14"/>
      <c r="H18" s="14"/>
      <c r="I18" s="14"/>
      <c r="K18" s="14" t="s">
        <v>48</v>
      </c>
      <c r="L18" s="14"/>
      <c r="M18" s="14"/>
      <c r="N18" s="14"/>
      <c r="O18" s="14"/>
      <c r="P18" s="14"/>
      <c r="Q18" s="46"/>
    </row>
    <row r="19" spans="4:16" ht="13.5">
      <c r="D19" s="51" t="s">
        <v>64</v>
      </c>
      <c r="E19" s="51"/>
      <c r="F19" s="51"/>
      <c r="G19" s="51"/>
      <c r="H19" s="51"/>
      <c r="I19" s="51"/>
      <c r="J19" s="46"/>
      <c r="K19" s="51" t="s">
        <v>82</v>
      </c>
      <c r="L19" s="51"/>
      <c r="M19" s="51"/>
      <c r="N19" s="51"/>
      <c r="O19" s="51"/>
      <c r="P19" s="51"/>
    </row>
    <row r="20" spans="4:16" ht="13.5">
      <c r="D20" s="53" t="s">
        <v>66</v>
      </c>
      <c r="E20" s="51" t="s">
        <v>135</v>
      </c>
      <c r="F20" s="51"/>
      <c r="G20" s="54" t="s">
        <v>137</v>
      </c>
      <c r="H20" s="51" t="s">
        <v>136</v>
      </c>
      <c r="I20" s="51"/>
      <c r="J20" s="46"/>
      <c r="K20" s="53" t="s">
        <v>66</v>
      </c>
      <c r="L20" s="51" t="s">
        <v>135</v>
      </c>
      <c r="M20" s="51"/>
      <c r="N20" s="54" t="s">
        <v>137</v>
      </c>
      <c r="O20" s="51" t="s">
        <v>136</v>
      </c>
      <c r="P20" s="51"/>
    </row>
    <row r="21" spans="4:16" ht="13.5">
      <c r="D21" s="53"/>
      <c r="E21" s="45" t="s">
        <v>134</v>
      </c>
      <c r="F21" s="44" t="s">
        <v>143</v>
      </c>
      <c r="G21" s="53"/>
      <c r="H21" s="45" t="s">
        <v>134</v>
      </c>
      <c r="I21" s="44" t="s">
        <v>143</v>
      </c>
      <c r="K21" s="53"/>
      <c r="L21" s="45" t="s">
        <v>134</v>
      </c>
      <c r="M21" s="44" t="s">
        <v>143</v>
      </c>
      <c r="N21" s="53"/>
      <c r="O21" s="45" t="s">
        <v>134</v>
      </c>
      <c r="P21" s="44" t="s">
        <v>143</v>
      </c>
    </row>
    <row r="22" spans="4:16" ht="13.5">
      <c r="D22" s="5" t="s">
        <v>4</v>
      </c>
      <c r="E22" s="23" t="s">
        <v>4</v>
      </c>
      <c r="F22" s="23" t="s">
        <v>4</v>
      </c>
      <c r="G22" s="5" t="s">
        <v>4</v>
      </c>
      <c r="H22" s="23" t="s">
        <v>4</v>
      </c>
      <c r="I22" s="6" t="s">
        <v>4</v>
      </c>
      <c r="K22" s="5" t="s">
        <v>4</v>
      </c>
      <c r="L22" s="23" t="s">
        <v>4</v>
      </c>
      <c r="M22" s="23" t="s">
        <v>4</v>
      </c>
      <c r="N22" s="5" t="s">
        <v>4</v>
      </c>
      <c r="O22" s="23" t="s">
        <v>4</v>
      </c>
      <c r="P22" s="6" t="s">
        <v>4</v>
      </c>
    </row>
    <row r="23" spans="4:16" ht="13.5">
      <c r="D23" s="5" t="s">
        <v>4</v>
      </c>
      <c r="E23" s="23" t="s">
        <v>4</v>
      </c>
      <c r="F23" s="23" t="s">
        <v>4</v>
      </c>
      <c r="G23" s="5" t="s">
        <v>4</v>
      </c>
      <c r="H23" s="23" t="s">
        <v>4</v>
      </c>
      <c r="I23" s="6" t="s">
        <v>4</v>
      </c>
      <c r="K23" s="5" t="s">
        <v>4</v>
      </c>
      <c r="L23" s="23" t="s">
        <v>4</v>
      </c>
      <c r="M23" s="23" t="s">
        <v>4</v>
      </c>
      <c r="N23" s="5" t="s">
        <v>4</v>
      </c>
      <c r="O23" s="23" t="s">
        <v>4</v>
      </c>
      <c r="P23" s="6" t="s">
        <v>4</v>
      </c>
    </row>
    <row r="24" spans="4:14" ht="13.5">
      <c r="D24" s="5" t="s">
        <v>5</v>
      </c>
      <c r="G24" s="5" t="s">
        <v>5</v>
      </c>
      <c r="K24" s="5" t="s">
        <v>5</v>
      </c>
      <c r="N24" s="5" t="s">
        <v>5</v>
      </c>
    </row>
  </sheetData>
  <sheetProtection/>
  <mergeCells count="32">
    <mergeCell ref="F14:J14"/>
    <mergeCell ref="D14:E14"/>
    <mergeCell ref="D13:E13"/>
    <mergeCell ref="F13:J13"/>
    <mergeCell ref="D7:E7"/>
    <mergeCell ref="D8:E8"/>
    <mergeCell ref="D9:E9"/>
    <mergeCell ref="D4:E4"/>
    <mergeCell ref="D5:E5"/>
    <mergeCell ref="D6:E6"/>
    <mergeCell ref="F10:J10"/>
    <mergeCell ref="D10:E10"/>
    <mergeCell ref="D11:E11"/>
    <mergeCell ref="D12:E12"/>
    <mergeCell ref="F11:J11"/>
    <mergeCell ref="F12:J12"/>
    <mergeCell ref="F4:J4"/>
    <mergeCell ref="F5:J5"/>
    <mergeCell ref="F6:J6"/>
    <mergeCell ref="F7:J7"/>
    <mergeCell ref="F8:J8"/>
    <mergeCell ref="F9:J9"/>
    <mergeCell ref="D19:I19"/>
    <mergeCell ref="H20:I20"/>
    <mergeCell ref="E20:F20"/>
    <mergeCell ref="D20:D21"/>
    <mergeCell ref="G20:G21"/>
    <mergeCell ref="K19:P19"/>
    <mergeCell ref="K20:K21"/>
    <mergeCell ref="L20:M20"/>
    <mergeCell ref="N20:N21"/>
    <mergeCell ref="O20:P2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2017-03-14T11:03:56Z</dcterms:modified>
  <cp:category/>
  <cp:version/>
  <cp:contentType/>
  <cp:contentStatus/>
</cp:coreProperties>
</file>