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53\Desktop\user\DPW\TWG_Buffet\JTWT1-Experiments\TestCase-2\deformation-data\"/>
    </mc:Choice>
  </mc:AlternateContent>
  <xr:revisionPtr revIDLastSave="0" documentId="13_ncr:1_{E2B607A3-BED9-4D5F-BDD4-D012F4CD60A9}" xr6:coauthVersionLast="47" xr6:coauthVersionMax="47" xr10:uidLastSave="{00000000-0000-0000-0000-000000000000}"/>
  <bookViews>
    <workbookView xWindow="28680" yWindow="-2535" windowWidth="29040" windowHeight="15840" activeTab="1" xr2:uid="{00000000-000D-0000-FFFF-FFFF00000000}"/>
  </bookViews>
  <sheets>
    <sheet name="inches full-scale" sheetId="1" r:id="rId1"/>
    <sheet name="mm - model-sca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  <c r="Q21" i="2" s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G5" i="1"/>
  <c r="F5" i="1"/>
  <c r="E8" i="2" l="1"/>
  <c r="N5" i="2"/>
  <c r="E24" i="2"/>
  <c r="N21" i="2"/>
  <c r="D24" i="2"/>
  <c r="E16" i="2"/>
  <c r="H9" i="2"/>
  <c r="Q5" i="2"/>
  <c r="K21" i="2"/>
  <c r="K13" i="2"/>
  <c r="N13" i="2"/>
  <c r="D16" i="2"/>
  <c r="H24" i="2"/>
  <c r="Q6" i="2"/>
  <c r="Q14" i="2"/>
  <c r="Q22" i="2"/>
  <c r="N6" i="2"/>
  <c r="N14" i="2"/>
  <c r="N22" i="2"/>
  <c r="K6" i="2"/>
  <c r="K14" i="2"/>
  <c r="K22" i="2"/>
  <c r="H17" i="2"/>
  <c r="H25" i="2"/>
  <c r="H10" i="2"/>
  <c r="B1" i="2"/>
  <c r="G15" i="2" s="1"/>
  <c r="E25" i="2"/>
  <c r="E9" i="2"/>
  <c r="E5" i="2"/>
  <c r="D25" i="2"/>
  <c r="I25" i="2" s="1"/>
  <c r="D9" i="2"/>
  <c r="D5" i="2"/>
  <c r="Q7" i="2"/>
  <c r="Q15" i="2"/>
  <c r="Q23" i="2"/>
  <c r="N7" i="2"/>
  <c r="N15" i="2"/>
  <c r="K7" i="2"/>
  <c r="K15" i="2"/>
  <c r="K23" i="2"/>
  <c r="H18" i="2"/>
  <c r="H26" i="2"/>
  <c r="H11" i="2"/>
  <c r="E18" i="2"/>
  <c r="E26" i="2"/>
  <c r="E10" i="2"/>
  <c r="D18" i="2"/>
  <c r="D26" i="2"/>
  <c r="D10" i="2"/>
  <c r="Q8" i="2"/>
  <c r="Q16" i="2"/>
  <c r="Q24" i="2"/>
  <c r="N16" i="2"/>
  <c r="N24" i="2"/>
  <c r="K8" i="2"/>
  <c r="K16" i="2"/>
  <c r="K24" i="2"/>
  <c r="H19" i="2"/>
  <c r="H12" i="2"/>
  <c r="E19" i="2"/>
  <c r="D19" i="2"/>
  <c r="F19" i="2" s="1"/>
  <c r="D11" i="2"/>
  <c r="Q28" i="2"/>
  <c r="D23" i="2"/>
  <c r="N23" i="2"/>
  <c r="N8" i="2"/>
  <c r="H27" i="2"/>
  <c r="E27" i="2"/>
  <c r="E11" i="2"/>
  <c r="D27" i="2"/>
  <c r="F27" i="2" s="1"/>
  <c r="N12" i="2"/>
  <c r="E15" i="2"/>
  <c r="D15" i="2"/>
  <c r="Q9" i="2"/>
  <c r="Q17" i="2"/>
  <c r="Q25" i="2"/>
  <c r="N9" i="2"/>
  <c r="N17" i="2"/>
  <c r="N25" i="2"/>
  <c r="K9" i="2"/>
  <c r="K17" i="2"/>
  <c r="K25" i="2"/>
  <c r="H20" i="2"/>
  <c r="H28" i="2"/>
  <c r="H13" i="2"/>
  <c r="E20" i="2"/>
  <c r="F20" i="2" s="1"/>
  <c r="E28" i="2"/>
  <c r="E12" i="2"/>
  <c r="D20" i="2"/>
  <c r="D28" i="2"/>
  <c r="D12" i="2"/>
  <c r="Q10" i="2"/>
  <c r="Q18" i="2"/>
  <c r="Q26" i="2"/>
  <c r="N10" i="2"/>
  <c r="N18" i="2"/>
  <c r="N26" i="2"/>
  <c r="K10" i="2"/>
  <c r="K18" i="2"/>
  <c r="K26" i="2"/>
  <c r="H21" i="2"/>
  <c r="H6" i="2"/>
  <c r="H14" i="2"/>
  <c r="E21" i="2"/>
  <c r="E17" i="2"/>
  <c r="E13" i="2"/>
  <c r="D21" i="2"/>
  <c r="D17" i="2"/>
  <c r="D13" i="2"/>
  <c r="F13" i="2" s="1"/>
  <c r="Q11" i="2"/>
  <c r="Q19" i="2"/>
  <c r="Q27" i="2"/>
  <c r="N11" i="2"/>
  <c r="N19" i="2"/>
  <c r="N27" i="2"/>
  <c r="K11" i="2"/>
  <c r="K19" i="2"/>
  <c r="K27" i="2"/>
  <c r="H22" i="2"/>
  <c r="H7" i="2"/>
  <c r="H15" i="2"/>
  <c r="E22" i="2"/>
  <c r="E6" i="2"/>
  <c r="E14" i="2"/>
  <c r="D22" i="2"/>
  <c r="D6" i="2"/>
  <c r="D14" i="2"/>
  <c r="F14" i="2" s="1"/>
  <c r="Q12" i="2"/>
  <c r="Q20" i="2"/>
  <c r="N20" i="2"/>
  <c r="N28" i="2"/>
  <c r="K12" i="2"/>
  <c r="K20" i="2"/>
  <c r="K28" i="2"/>
  <c r="H23" i="2"/>
  <c r="H8" i="2"/>
  <c r="H16" i="2"/>
  <c r="E23" i="2"/>
  <c r="E7" i="2"/>
  <c r="D7" i="2"/>
  <c r="H5" i="2"/>
  <c r="D8" i="2"/>
  <c r="F8" i="2" s="1"/>
  <c r="K5" i="2"/>
  <c r="Q13" i="2"/>
  <c r="M19" i="2"/>
  <c r="M25" i="2"/>
  <c r="G7" i="2"/>
  <c r="M11" i="2"/>
  <c r="P23" i="2"/>
  <c r="J14" i="2"/>
  <c r="M20" i="2"/>
  <c r="M24" i="2"/>
  <c r="M6" i="2"/>
  <c r="P9" i="2"/>
  <c r="P5" i="2"/>
  <c r="G28" i="2"/>
  <c r="P10" i="2"/>
  <c r="M12" i="2"/>
  <c r="J17" i="2"/>
  <c r="M26" i="2"/>
  <c r="G23" i="2"/>
  <c r="M28" i="2"/>
  <c r="J20" i="2"/>
  <c r="M27" i="2"/>
  <c r="P8" i="2"/>
  <c r="J27" i="2"/>
  <c r="P16" i="2"/>
  <c r="M8" i="2"/>
  <c r="G8" i="2"/>
  <c r="J16" i="2"/>
  <c r="M13" i="2"/>
  <c r="P22" i="2"/>
  <c r="J22" i="2"/>
  <c r="J5" i="2"/>
  <c r="F17" i="2"/>
  <c r="J19" i="2"/>
  <c r="L5" i="2" l="1"/>
  <c r="O16" i="2"/>
  <c r="F15" i="2"/>
  <c r="I11" i="2"/>
  <c r="I23" i="2"/>
  <c r="G17" i="2"/>
  <c r="P11" i="2"/>
  <c r="G22" i="2"/>
  <c r="G19" i="2"/>
  <c r="G13" i="2"/>
  <c r="P24" i="2"/>
  <c r="J26" i="2"/>
  <c r="P28" i="2"/>
  <c r="J15" i="2"/>
  <c r="G11" i="2"/>
  <c r="I28" i="2"/>
  <c r="P20" i="2"/>
  <c r="J8" i="2"/>
  <c r="G18" i="2"/>
  <c r="G16" i="2"/>
  <c r="G25" i="2"/>
  <c r="P26" i="2"/>
  <c r="G24" i="2"/>
  <c r="J9" i="2"/>
  <c r="J13" i="2"/>
  <c r="P21" i="2"/>
  <c r="I22" i="2"/>
  <c r="O13" i="2"/>
  <c r="P14" i="2"/>
  <c r="P27" i="2"/>
  <c r="P6" i="2"/>
  <c r="P25" i="2"/>
  <c r="M15" i="2"/>
  <c r="M9" i="2"/>
  <c r="M17" i="2"/>
  <c r="M21" i="2"/>
  <c r="J11" i="2"/>
  <c r="M5" i="2"/>
  <c r="M18" i="2"/>
  <c r="G27" i="2"/>
  <c r="M23" i="2"/>
  <c r="G9" i="2"/>
  <c r="J6" i="2"/>
  <c r="J25" i="2"/>
  <c r="P7" i="2"/>
  <c r="P17" i="2"/>
  <c r="G14" i="2"/>
  <c r="P13" i="2"/>
  <c r="M22" i="2"/>
  <c r="M7" i="2"/>
  <c r="M14" i="2"/>
  <c r="J12" i="2"/>
  <c r="J18" i="2"/>
  <c r="J10" i="2"/>
  <c r="J28" i="2"/>
  <c r="G26" i="2"/>
  <c r="G12" i="2"/>
  <c r="M16" i="2"/>
  <c r="P12" i="2"/>
  <c r="J24" i="2"/>
  <c r="I17" i="2"/>
  <c r="F24" i="2"/>
  <c r="L17" i="2"/>
  <c r="O17" i="2"/>
  <c r="F5" i="2"/>
  <c r="O11" i="2"/>
  <c r="O23" i="2"/>
  <c r="I5" i="2"/>
  <c r="L23" i="2"/>
  <c r="L13" i="2"/>
  <c r="L11" i="2"/>
  <c r="I15" i="2"/>
  <c r="F11" i="2"/>
  <c r="L7" i="2"/>
  <c r="O25" i="2"/>
  <c r="L24" i="2"/>
  <c r="I13" i="2"/>
  <c r="I8" i="2"/>
  <c r="L15" i="2"/>
  <c r="L8" i="2"/>
  <c r="O5" i="2"/>
  <c r="I6" i="2"/>
  <c r="L28" i="2"/>
  <c r="L25" i="2"/>
  <c r="O12" i="2"/>
  <c r="F25" i="2"/>
  <c r="I7" i="2"/>
  <c r="I24" i="2"/>
  <c r="O24" i="2"/>
  <c r="F7" i="2"/>
  <c r="I14" i="2"/>
  <c r="O8" i="2"/>
  <c r="I20" i="2"/>
  <c r="O26" i="2"/>
  <c r="L26" i="2"/>
  <c r="F26" i="2"/>
  <c r="L12" i="2"/>
  <c r="O14" i="2"/>
  <c r="L14" i="2"/>
  <c r="F18" i="2"/>
  <c r="O18" i="2"/>
  <c r="L18" i="2"/>
  <c r="I18" i="2"/>
  <c r="I9" i="2"/>
  <c r="O9" i="2"/>
  <c r="L9" i="2"/>
  <c r="F9" i="2"/>
  <c r="F12" i="2"/>
  <c r="O6" i="2"/>
  <c r="L6" i="2"/>
  <c r="F6" i="2"/>
  <c r="I27" i="2"/>
  <c r="O27" i="2"/>
  <c r="L27" i="2"/>
  <c r="O22" i="2"/>
  <c r="L22" i="2"/>
  <c r="F22" i="2"/>
  <c r="I19" i="2"/>
  <c r="O19" i="2"/>
  <c r="L19" i="2"/>
  <c r="F23" i="2"/>
  <c r="O7" i="2"/>
  <c r="L16" i="2"/>
  <c r="F16" i="2"/>
  <c r="I16" i="2"/>
  <c r="O21" i="2"/>
  <c r="L21" i="2"/>
  <c r="I21" i="2"/>
  <c r="F21" i="2"/>
  <c r="I12" i="2"/>
  <c r="I26" i="2"/>
  <c r="F28" i="2"/>
  <c r="O28" i="2"/>
  <c r="G5" i="2"/>
  <c r="P15" i="2"/>
  <c r="J23" i="2"/>
  <c r="G20" i="2"/>
  <c r="J21" i="2"/>
  <c r="M10" i="2"/>
  <c r="P18" i="2"/>
  <c r="P19" i="2"/>
  <c r="G6" i="2"/>
  <c r="G21" i="2"/>
  <c r="J7" i="2"/>
  <c r="G10" i="2"/>
  <c r="O20" i="2"/>
  <c r="L20" i="2"/>
  <c r="O15" i="2"/>
  <c r="O10" i="2"/>
  <c r="L10" i="2"/>
  <c r="I10" i="2"/>
  <c r="F10" i="2"/>
</calcChain>
</file>

<file path=xl/sharedStrings.xml><?xml version="1.0" encoding="utf-8"?>
<sst xmlns="http://schemas.openxmlformats.org/spreadsheetml/2006/main" count="97" uniqueCount="47">
  <si>
    <t>span/2</t>
    <phoneticPr fontId="1"/>
  </si>
  <si>
    <t>inch</t>
    <phoneticPr fontId="1"/>
  </si>
  <si>
    <t>PortNo.</t>
    <phoneticPr fontId="1"/>
  </si>
  <si>
    <t>x/c</t>
    <phoneticPr fontId="1"/>
  </si>
  <si>
    <t>eta</t>
    <phoneticPr fontId="1"/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</si>
  <si>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</si>
  <si>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</si>
  <si>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</si>
  <si>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</si>
  <si>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</si>
  <si>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</si>
  <si>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</si>
  <si>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</si>
  <si>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</si>
  <si>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CH11</t>
  </si>
  <si>
    <t>CH12</t>
  </si>
  <si>
    <t>CH13</t>
  </si>
  <si>
    <t>CH14</t>
  </si>
  <si>
    <t>CH15</t>
  </si>
  <si>
    <t>CH16</t>
  </si>
  <si>
    <t>CH17</t>
  </si>
  <si>
    <t>CH18</t>
  </si>
  <si>
    <t>CH19</t>
  </si>
  <si>
    <t>CH20</t>
  </si>
  <si>
    <t>CH21</t>
  </si>
  <si>
    <t>CH22</t>
  </si>
  <si>
    <t>CH23</t>
  </si>
  <si>
    <t>CH24</t>
  </si>
  <si>
    <t>CH1</t>
  </si>
  <si>
    <t>chord[inch]</t>
    <phoneticPr fontId="1"/>
  </si>
  <si>
    <t>x[inch]</t>
    <phoneticPr fontId="1"/>
  </si>
  <si>
    <t>y[inch]</t>
    <phoneticPr fontId="1"/>
  </si>
  <si>
    <t>z[inch]</t>
    <phoneticPr fontId="1"/>
  </si>
  <si>
    <t>xle[inch]</t>
    <phoneticPr fontId="1"/>
  </si>
  <si>
    <t>AoA=1.22deg</t>
    <phoneticPr fontId="1"/>
  </si>
  <si>
    <t>AoA=2.29deg</t>
    <phoneticPr fontId="1"/>
  </si>
  <si>
    <t>AoA=4.84deg</t>
    <phoneticPr fontId="1"/>
  </si>
  <si>
    <t>AoA=5.89deg</t>
    <phoneticPr fontId="1"/>
  </si>
  <si>
    <t>mm</t>
    <phoneticPr fontId="1"/>
  </si>
  <si>
    <t>xle[mm]</t>
    <phoneticPr fontId="1"/>
  </si>
  <si>
    <t>chord[mm]</t>
    <phoneticPr fontId="1"/>
  </si>
  <si>
    <t>x[mm]</t>
    <phoneticPr fontId="1"/>
  </si>
  <si>
    <t>y[mm]</t>
    <phoneticPr fontId="1"/>
  </si>
  <si>
    <t>z[mm]</t>
    <phoneticPr fontId="1"/>
  </si>
  <si>
    <t>Span, full-scale (inches)</t>
    <phoneticPr fontId="1"/>
  </si>
  <si>
    <t>Span, model-scale (mm)</t>
    <phoneticPr fontId="1"/>
  </si>
  <si>
    <t>conversion factor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</si>
</sst>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0.000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4" xfId="0" applyBorder="1"/>
    <xf numFmtId="0" fontId="0" fillId="2" borderId="5" xfId="0" applyFill="1" applyBorder="1"/>
    <xf numFmtId="0" fontId="0" fillId="3" borderId="6" xfId="0" applyFill="1" applyBorder="1"/>
    <xf numFmtId="0" fontId="0" fillId="0" borderId="10" xfId="0" applyBorder="1"/>
    <xf numFmtId="0" fontId="0" fillId="0" borderId="11" xfId="0" applyBorder="1"/>
    <xf numFmtId="0" fontId="0" fillId="2" borderId="12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14" xfId="0" applyFill="1" applyBorder="1"/>
    <xf numFmtId="0" fontId="0" fillId="3" borderId="18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86" fontId="0" fillId="2" borderId="3" xfId="0" applyNumberFormat="1" applyFill="1" applyBorder="1"/>
    <xf numFmtId="186" fontId="0" fillId="2" borderId="5" xfId="0" applyNumberFormat="1" applyFill="1" applyBorder="1"/>
    <xf numFmtId="186" fontId="0" fillId="3" borderId="1" xfId="0" applyNumberFormat="1" applyFill="1" applyBorder="1"/>
    <xf numFmtId="186" fontId="0" fillId="3" borderId="6" xfId="0" applyNumberFormat="1" applyFill="1" applyBorder="1"/>
    <xf numFmtId="0" fontId="0" fillId="3" borderId="13" xfId="0" applyFill="1" applyBorder="1"/>
    <xf numFmtId="0" fontId="0" fillId="3" borderId="19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η=0.5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12248468941381"/>
          <c:y val="0.17171296296296296"/>
          <c:w val="0.81987751531058617"/>
          <c:h val="0.622716170895304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'inches full-scale'!$F$3</c:f>
              <c:strCache>
                <c:ptCount val="1"/>
                <c:pt idx="0">
                  <c:v>AoA=1.22deg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'inches full-scale'!$B$5:$B$16</c:f>
              <c:numCache>
                <c:formatCode>General</c:formatCode>
                <c:ptCount val="12"/>
                <c:pt idx="0">
                  <c:v>0.28189999999999998</c:v>
                </c:pt>
                <c:pt idx="1">
                  <c:v>0.30399999999999999</c:v>
                </c:pt>
                <c:pt idx="2">
                  <c:v>0.32600000000000001</c:v>
                </c:pt>
                <c:pt idx="3">
                  <c:v>0.34799999999999998</c:v>
                </c:pt>
                <c:pt idx="4">
                  <c:v>0.37</c:v>
                </c:pt>
                <c:pt idx="5">
                  <c:v>0.39200000000000002</c:v>
                </c:pt>
                <c:pt idx="6">
                  <c:v>0.41399999999999998</c:v>
                </c:pt>
                <c:pt idx="7">
                  <c:v>0.436</c:v>
                </c:pt>
                <c:pt idx="8">
                  <c:v>0.45810000000000001</c:v>
                </c:pt>
                <c:pt idx="9">
                  <c:v>0.56999999999999995</c:v>
                </c:pt>
                <c:pt idx="10">
                  <c:v>0.68</c:v>
                </c:pt>
                <c:pt idx="11">
                  <c:v>0.7903</c:v>
                </c:pt>
              </c:numCache>
            </c:numRef>
          </c:xVal>
          <c:yVal>
            <c:numRef>
              <c:f>'inches full-scale'!$H$5:$H$16</c:f>
              <c:numCache>
                <c:formatCode>General</c:formatCode>
                <c:ptCount val="12"/>
                <c:pt idx="0">
                  <c:v>203.4336887016</c:v>
                </c:pt>
                <c:pt idx="1">
                  <c:v>203.797519409183</c:v>
                </c:pt>
                <c:pt idx="2">
                  <c:v>204.123406863018</c:v>
                </c:pt>
                <c:pt idx="3">
                  <c:v>204.41290556007499</c:v>
                </c:pt>
                <c:pt idx="4">
                  <c:v>204.665832565171</c:v>
                </c:pt>
                <c:pt idx="5">
                  <c:v>204.88199574195599</c:v>
                </c:pt>
                <c:pt idx="6">
                  <c:v>205.06119364861701</c:v>
                </c:pt>
                <c:pt idx="7">
                  <c:v>205.20321542325399</c:v>
                </c:pt>
                <c:pt idx="8">
                  <c:v>205.30823049752499</c:v>
                </c:pt>
                <c:pt idx="9">
                  <c:v>205.252067735259</c:v>
                </c:pt>
                <c:pt idx="10">
                  <c:v>204.105936234696</c:v>
                </c:pt>
                <c:pt idx="11">
                  <c:v>201.69301251806999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80-4689-8382-0484840403F0}"/>
            </c:ext>
          </c:extLst>
        </c:ser>
        <c:ser>
          <c:idx val="1"/>
          <c:order val="1"/>
          <c:tx>
            <c:strRef>
              <c:f>'inches full-scale'!$I$3</c:f>
              <c:strCache>
                <c:ptCount val="1"/>
                <c:pt idx="0">
                  <c:v>AoA=2.29deg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'inches full-scale'!$B$5:$B$16</c:f>
              <c:numCache>
                <c:formatCode>General</c:formatCode>
                <c:ptCount val="12"/>
                <c:pt idx="0">
                  <c:v>0.28189999999999998</c:v>
                </c:pt>
                <c:pt idx="1">
                  <c:v>0.30399999999999999</c:v>
                </c:pt>
                <c:pt idx="2">
                  <c:v>0.32600000000000001</c:v>
                </c:pt>
                <c:pt idx="3">
                  <c:v>0.34799999999999998</c:v>
                </c:pt>
                <c:pt idx="4">
                  <c:v>0.37</c:v>
                </c:pt>
                <c:pt idx="5">
                  <c:v>0.39200000000000002</c:v>
                </c:pt>
                <c:pt idx="6">
                  <c:v>0.41399999999999998</c:v>
                </c:pt>
                <c:pt idx="7">
                  <c:v>0.436</c:v>
                </c:pt>
                <c:pt idx="8">
                  <c:v>0.45810000000000001</c:v>
                </c:pt>
                <c:pt idx="9">
                  <c:v>0.56999999999999995</c:v>
                </c:pt>
                <c:pt idx="10">
                  <c:v>0.68</c:v>
                </c:pt>
                <c:pt idx="11">
                  <c:v>0.7903</c:v>
                </c:pt>
              </c:numCache>
            </c:numRef>
          </c:xVal>
          <c:yVal>
            <c:numRef>
              <c:f>'inches full-scale'!$K$5:$K$16</c:f>
              <c:numCache>
                <c:formatCode>General</c:formatCode>
                <c:ptCount val="12"/>
                <c:pt idx="0">
                  <c:v>203.95035277020301</c:v>
                </c:pt>
                <c:pt idx="1">
                  <c:v>204.31939169182201</c:v>
                </c:pt>
                <c:pt idx="2">
                  <c:v>204.65046378310799</c:v>
                </c:pt>
                <c:pt idx="3">
                  <c:v>204.945147067845</c:v>
                </c:pt>
                <c:pt idx="4">
                  <c:v>205.20325858644401</c:v>
                </c:pt>
                <c:pt idx="5">
                  <c:v>205.42460619363001</c:v>
                </c:pt>
                <c:pt idx="6">
                  <c:v>205.60898845465201</c:v>
                </c:pt>
                <c:pt idx="7">
                  <c:v>205.75619453118699</c:v>
                </c:pt>
                <c:pt idx="8">
                  <c:v>205.86641746027399</c:v>
                </c:pt>
                <c:pt idx="9">
                  <c:v>205.83662489973099</c:v>
                </c:pt>
                <c:pt idx="10">
                  <c:v>204.71641486744599</c:v>
                </c:pt>
                <c:pt idx="11">
                  <c:v>202.32948456216201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80-4689-8382-0484840403F0}"/>
            </c:ext>
          </c:extLst>
        </c:ser>
        <c:ser>
          <c:idx val="2"/>
          <c:order val="2"/>
          <c:tx>
            <c:strRef>
              <c:f>'inches full-scale'!$L$3</c:f>
              <c:strCache>
                <c:ptCount val="1"/>
                <c:pt idx="0">
                  <c:v>AoA=4.84deg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'inches full-scale'!$B$5:$B$16</c:f>
              <c:numCache>
                <c:formatCode>General</c:formatCode>
                <c:ptCount val="12"/>
                <c:pt idx="0">
                  <c:v>0.28189999999999998</c:v>
                </c:pt>
                <c:pt idx="1">
                  <c:v>0.30399999999999999</c:v>
                </c:pt>
                <c:pt idx="2">
                  <c:v>0.32600000000000001</c:v>
                </c:pt>
                <c:pt idx="3">
                  <c:v>0.34799999999999998</c:v>
                </c:pt>
                <c:pt idx="4">
                  <c:v>0.37</c:v>
                </c:pt>
                <c:pt idx="5">
                  <c:v>0.39200000000000002</c:v>
                </c:pt>
                <c:pt idx="6">
                  <c:v>0.41399999999999998</c:v>
                </c:pt>
                <c:pt idx="7">
                  <c:v>0.436</c:v>
                </c:pt>
                <c:pt idx="8">
                  <c:v>0.45810000000000001</c:v>
                </c:pt>
                <c:pt idx="9">
                  <c:v>0.56999999999999995</c:v>
                </c:pt>
                <c:pt idx="10">
                  <c:v>0.68</c:v>
                </c:pt>
                <c:pt idx="11">
                  <c:v>0.7903</c:v>
                </c:pt>
              </c:numCache>
            </c:numRef>
          </c:xVal>
          <c:yVal>
            <c:numRef>
              <c:f>'inches full-scale'!$N$5:$N$16</c:f>
              <c:numCache>
                <c:formatCode>General</c:formatCode>
                <c:ptCount val="12"/>
                <c:pt idx="0">
                  <c:v>203.733052511827</c:v>
                </c:pt>
                <c:pt idx="1">
                  <c:v>204.10777262263801</c:v>
                </c:pt>
                <c:pt idx="2">
                  <c:v>204.44450019059099</c:v>
                </c:pt>
                <c:pt idx="3">
                  <c:v>204.74483890281999</c:v>
                </c:pt>
                <c:pt idx="4">
                  <c:v>205.00860577325301</c:v>
                </c:pt>
                <c:pt idx="5">
                  <c:v>205.23560864708099</c:v>
                </c:pt>
                <c:pt idx="6">
                  <c:v>205.425646097553</c:v>
                </c:pt>
                <c:pt idx="7">
                  <c:v>205.57850731244901</c:v>
                </c:pt>
                <c:pt idx="8">
                  <c:v>205.694411078543</c:v>
                </c:pt>
                <c:pt idx="9">
                  <c:v>205.69338370648501</c:v>
                </c:pt>
                <c:pt idx="10">
                  <c:v>204.60144957192901</c:v>
                </c:pt>
                <c:pt idx="11">
                  <c:v>202.24287391244701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80-4689-8382-0484840403F0}"/>
            </c:ext>
          </c:extLst>
        </c:ser>
        <c:ser>
          <c:idx val="3"/>
          <c:order val="3"/>
          <c:tx>
            <c:strRef>
              <c:f>'inches full-scale'!$O$3</c:f>
              <c:strCache>
                <c:ptCount val="1"/>
                <c:pt idx="0">
                  <c:v>AoA=5.89deg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'inches full-scale'!$B$5:$B$16</c:f>
              <c:numCache>
                <c:formatCode>General</c:formatCode>
                <c:ptCount val="12"/>
                <c:pt idx="0">
                  <c:v>0.28189999999999998</c:v>
                </c:pt>
                <c:pt idx="1">
                  <c:v>0.30399999999999999</c:v>
                </c:pt>
                <c:pt idx="2">
                  <c:v>0.32600000000000001</c:v>
                </c:pt>
                <c:pt idx="3">
                  <c:v>0.34799999999999998</c:v>
                </c:pt>
                <c:pt idx="4">
                  <c:v>0.37</c:v>
                </c:pt>
                <c:pt idx="5">
                  <c:v>0.39200000000000002</c:v>
                </c:pt>
                <c:pt idx="6">
                  <c:v>0.41399999999999998</c:v>
                </c:pt>
                <c:pt idx="7">
                  <c:v>0.436</c:v>
                </c:pt>
                <c:pt idx="8">
                  <c:v>0.45810000000000001</c:v>
                </c:pt>
                <c:pt idx="9">
                  <c:v>0.56999999999999995</c:v>
                </c:pt>
                <c:pt idx="10">
                  <c:v>0.68</c:v>
                </c:pt>
                <c:pt idx="11">
                  <c:v>0.7903</c:v>
                </c:pt>
              </c:numCache>
            </c:numRef>
          </c:xVal>
          <c:yVal>
            <c:numRef>
              <c:f>'inches full-scale'!$Q$5:$Q$16</c:f>
              <c:numCache>
                <c:formatCode>General</c:formatCode>
                <c:ptCount val="12"/>
                <c:pt idx="0">
                  <c:v>203.79134397314201</c:v>
                </c:pt>
                <c:pt idx="1">
                  <c:v>204.166754440668</c:v>
                </c:pt>
                <c:pt idx="2">
                  <c:v>204.50416923951801</c:v>
                </c:pt>
                <c:pt idx="3">
                  <c:v>204.80519517531999</c:v>
                </c:pt>
                <c:pt idx="4">
                  <c:v>205.06964925875701</c:v>
                </c:pt>
                <c:pt idx="5">
                  <c:v>205.29733933384401</c:v>
                </c:pt>
                <c:pt idx="6">
                  <c:v>205.488063974791</c:v>
                </c:pt>
                <c:pt idx="7">
                  <c:v>205.64161237254001</c:v>
                </c:pt>
                <c:pt idx="8">
                  <c:v>205.758206442827</c:v>
                </c:pt>
                <c:pt idx="9">
                  <c:v>205.760674455241</c:v>
                </c:pt>
                <c:pt idx="10">
                  <c:v>204.67217620149799</c:v>
                </c:pt>
                <c:pt idx="11">
                  <c:v>202.31704592707999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B80-4689-8382-04848404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308911"/>
        <c:axId val="525307471"/>
      </c:scatterChart>
      <c:valAx>
        <c:axId val="52530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x/c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307471"/>
        <c:crosses val="autoZero"/>
        <c:crossBetween val="midCat"/>
      </c:valAx>
      <c:valAx>
        <c:axId val="52530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z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308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22200349956257"/>
          <c:y val="6.0971493146689974E-2"/>
          <c:w val="0.21955577427821521"/>
          <c:h val="0.31250218722659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η=0.6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00852476085118"/>
          <c:y val="0.17171296296296296"/>
          <c:w val="0.84018155788377691"/>
          <c:h val="0.622716170895304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'inches full-scale'!$F$3</c:f>
              <c:strCache>
                <c:ptCount val="1"/>
                <c:pt idx="0">
                  <c:v>AoA=1.22deg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'inches full-scale'!$B$17:$B$28</c:f>
              <c:numCache>
                <c:formatCode>General</c:formatCode>
                <c:ptCount val="12"/>
                <c:pt idx="0">
                  <c:v>0.1605</c:v>
                </c:pt>
                <c:pt idx="1">
                  <c:v>0.18540000000000001</c:v>
                </c:pt>
                <c:pt idx="2">
                  <c:v>0.2102</c:v>
                </c:pt>
                <c:pt idx="3">
                  <c:v>0.2351</c:v>
                </c:pt>
                <c:pt idx="4">
                  <c:v>0.26</c:v>
                </c:pt>
                <c:pt idx="5">
                  <c:v>0.2848</c:v>
                </c:pt>
                <c:pt idx="6">
                  <c:v>0.30969999999999998</c:v>
                </c:pt>
                <c:pt idx="7">
                  <c:v>0.33460000000000001</c:v>
                </c:pt>
                <c:pt idx="8">
                  <c:v>0.35949999999999999</c:v>
                </c:pt>
                <c:pt idx="9">
                  <c:v>0.495</c:v>
                </c:pt>
                <c:pt idx="10">
                  <c:v>0.63100000000000001</c:v>
                </c:pt>
                <c:pt idx="11">
                  <c:v>0.76770000000000005</c:v>
                </c:pt>
              </c:numCache>
            </c:numRef>
          </c:xVal>
          <c:yVal>
            <c:numRef>
              <c:f>'inches full-scale'!$H$17:$H$28</c:f>
              <c:numCache>
                <c:formatCode>General</c:formatCode>
                <c:ptCount val="12"/>
                <c:pt idx="0">
                  <c:v>210.15563134081</c:v>
                </c:pt>
                <c:pt idx="1">
                  <c:v>210.809552918299</c:v>
                </c:pt>
                <c:pt idx="2">
                  <c:v>211.39897194231301</c:v>
                </c:pt>
                <c:pt idx="3">
                  <c:v>211.93979680762399</c:v>
                </c:pt>
                <c:pt idx="4">
                  <c:v>212.43761083837899</c:v>
                </c:pt>
                <c:pt idx="5">
                  <c:v>212.88825633514799</c:v>
                </c:pt>
                <c:pt idx="6">
                  <c:v>213.29586734600599</c:v>
                </c:pt>
                <c:pt idx="7">
                  <c:v>213.659403498085</c:v>
                </c:pt>
                <c:pt idx="8">
                  <c:v>213.97971319800101</c:v>
                </c:pt>
                <c:pt idx="9">
                  <c:v>215.000318799756</c:v>
                </c:pt>
                <c:pt idx="10">
                  <c:v>214.794705844742</c:v>
                </c:pt>
                <c:pt idx="11">
                  <c:v>212.93209416424699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87-4634-82CC-D853C6CA0CB4}"/>
            </c:ext>
          </c:extLst>
        </c:ser>
        <c:ser>
          <c:idx val="1"/>
          <c:order val="1"/>
          <c:tx>
            <c:strRef>
              <c:f>'inches full-scale'!$I$3</c:f>
              <c:strCache>
                <c:ptCount val="1"/>
                <c:pt idx="0">
                  <c:v>AoA=2.29deg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'inches full-scale'!$B$17:$B$28</c:f>
              <c:numCache>
                <c:formatCode>General</c:formatCode>
                <c:ptCount val="12"/>
                <c:pt idx="0">
                  <c:v>0.1605</c:v>
                </c:pt>
                <c:pt idx="1">
                  <c:v>0.18540000000000001</c:v>
                </c:pt>
                <c:pt idx="2">
                  <c:v>0.2102</c:v>
                </c:pt>
                <c:pt idx="3">
                  <c:v>0.2351</c:v>
                </c:pt>
                <c:pt idx="4">
                  <c:v>0.26</c:v>
                </c:pt>
                <c:pt idx="5">
                  <c:v>0.2848</c:v>
                </c:pt>
                <c:pt idx="6">
                  <c:v>0.30969999999999998</c:v>
                </c:pt>
                <c:pt idx="7">
                  <c:v>0.33460000000000001</c:v>
                </c:pt>
                <c:pt idx="8">
                  <c:v>0.35949999999999999</c:v>
                </c:pt>
                <c:pt idx="9">
                  <c:v>0.495</c:v>
                </c:pt>
                <c:pt idx="10">
                  <c:v>0.63100000000000001</c:v>
                </c:pt>
                <c:pt idx="11">
                  <c:v>0.76770000000000005</c:v>
                </c:pt>
              </c:numCache>
            </c:numRef>
          </c:xVal>
          <c:yVal>
            <c:numRef>
              <c:f>'inches full-scale'!$K$17:$K$28</c:f>
              <c:numCache>
                <c:formatCode>General</c:formatCode>
                <c:ptCount val="12"/>
                <c:pt idx="0">
                  <c:v>211.01544730092601</c:v>
                </c:pt>
                <c:pt idx="1">
                  <c:v>211.67619960405901</c:v>
                </c:pt>
                <c:pt idx="2">
                  <c:v>212.27242333669901</c:v>
                </c:pt>
                <c:pt idx="3">
                  <c:v>212.82008058492301</c:v>
                </c:pt>
                <c:pt idx="4">
                  <c:v>213.324725660653</c:v>
                </c:pt>
                <c:pt idx="5">
                  <c:v>213.78217431390101</c:v>
                </c:pt>
                <c:pt idx="6">
                  <c:v>214.196615824568</c:v>
                </c:pt>
                <c:pt idx="7">
                  <c:v>214.566982584497</c:v>
                </c:pt>
                <c:pt idx="8">
                  <c:v>214.89412312701501</c:v>
                </c:pt>
                <c:pt idx="9">
                  <c:v>215.95190381443601</c:v>
                </c:pt>
                <c:pt idx="10">
                  <c:v>215.78360105573</c:v>
                </c:pt>
                <c:pt idx="11">
                  <c:v>213.95849185037801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87-4634-82CC-D853C6CA0CB4}"/>
            </c:ext>
          </c:extLst>
        </c:ser>
        <c:ser>
          <c:idx val="2"/>
          <c:order val="2"/>
          <c:tx>
            <c:strRef>
              <c:f>'inches full-scale'!$L$3</c:f>
              <c:strCache>
                <c:ptCount val="1"/>
                <c:pt idx="0">
                  <c:v>AoA=4.84deg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'inches full-scale'!$B$17:$B$28</c:f>
              <c:numCache>
                <c:formatCode>General</c:formatCode>
                <c:ptCount val="12"/>
                <c:pt idx="0">
                  <c:v>0.1605</c:v>
                </c:pt>
                <c:pt idx="1">
                  <c:v>0.18540000000000001</c:v>
                </c:pt>
                <c:pt idx="2">
                  <c:v>0.2102</c:v>
                </c:pt>
                <c:pt idx="3">
                  <c:v>0.2351</c:v>
                </c:pt>
                <c:pt idx="4">
                  <c:v>0.26</c:v>
                </c:pt>
                <c:pt idx="5">
                  <c:v>0.2848</c:v>
                </c:pt>
                <c:pt idx="6">
                  <c:v>0.30969999999999998</c:v>
                </c:pt>
                <c:pt idx="7">
                  <c:v>0.33460000000000001</c:v>
                </c:pt>
                <c:pt idx="8">
                  <c:v>0.35949999999999999</c:v>
                </c:pt>
                <c:pt idx="9">
                  <c:v>0.495</c:v>
                </c:pt>
                <c:pt idx="10">
                  <c:v>0.63100000000000001</c:v>
                </c:pt>
                <c:pt idx="11">
                  <c:v>0.76770000000000005</c:v>
                </c:pt>
              </c:numCache>
            </c:numRef>
          </c:xVal>
          <c:yVal>
            <c:numRef>
              <c:f>'inches full-scale'!$N$17:$N$28</c:f>
              <c:numCache>
                <c:formatCode>General</c:formatCode>
                <c:ptCount val="12"/>
                <c:pt idx="0">
                  <c:v>211.08865425391801</c:v>
                </c:pt>
                <c:pt idx="1">
                  <c:v>211.75953295358099</c:v>
                </c:pt>
                <c:pt idx="2">
                  <c:v>212.36584451409601</c:v>
                </c:pt>
                <c:pt idx="3">
                  <c:v>212.923630618278</c:v>
                </c:pt>
                <c:pt idx="4">
                  <c:v>213.43840257214001</c:v>
                </c:pt>
                <c:pt idx="5">
                  <c:v>213.90593676730501</c:v>
                </c:pt>
                <c:pt idx="6">
                  <c:v>214.33050436169901</c:v>
                </c:pt>
                <c:pt idx="7">
                  <c:v>214.710997369632</c:v>
                </c:pt>
                <c:pt idx="8">
                  <c:v>215.04826451097401</c:v>
                </c:pt>
                <c:pt idx="9">
                  <c:v>216.16115661094901</c:v>
                </c:pt>
                <c:pt idx="10">
                  <c:v>216.048165639149</c:v>
                </c:pt>
                <c:pt idx="11">
                  <c:v>214.278653375652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87-4634-82CC-D853C6CA0CB4}"/>
            </c:ext>
          </c:extLst>
        </c:ser>
        <c:ser>
          <c:idx val="3"/>
          <c:order val="3"/>
          <c:tx>
            <c:strRef>
              <c:f>'inches full-scale'!$O$3</c:f>
              <c:strCache>
                <c:ptCount val="1"/>
                <c:pt idx="0">
                  <c:v>AoA=5.89deg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'inches full-scale'!$B$17:$B$28</c:f>
              <c:numCache>
                <c:formatCode>General</c:formatCode>
                <c:ptCount val="12"/>
                <c:pt idx="0">
                  <c:v>0.1605</c:v>
                </c:pt>
                <c:pt idx="1">
                  <c:v>0.18540000000000001</c:v>
                </c:pt>
                <c:pt idx="2">
                  <c:v>0.2102</c:v>
                </c:pt>
                <c:pt idx="3">
                  <c:v>0.2351</c:v>
                </c:pt>
                <c:pt idx="4">
                  <c:v>0.26</c:v>
                </c:pt>
                <c:pt idx="5">
                  <c:v>0.2848</c:v>
                </c:pt>
                <c:pt idx="6">
                  <c:v>0.30969999999999998</c:v>
                </c:pt>
                <c:pt idx="7">
                  <c:v>0.33460000000000001</c:v>
                </c:pt>
                <c:pt idx="8">
                  <c:v>0.35949999999999999</c:v>
                </c:pt>
                <c:pt idx="9">
                  <c:v>0.495</c:v>
                </c:pt>
                <c:pt idx="10">
                  <c:v>0.63100000000000001</c:v>
                </c:pt>
                <c:pt idx="11">
                  <c:v>0.76770000000000005</c:v>
                </c:pt>
              </c:numCache>
            </c:numRef>
          </c:xVal>
          <c:yVal>
            <c:numRef>
              <c:f>'inches full-scale'!$Q$17:$Q$28</c:f>
              <c:numCache>
                <c:formatCode>General</c:formatCode>
                <c:ptCount val="12"/>
                <c:pt idx="0">
                  <c:v>211.189940489984</c:v>
                </c:pt>
                <c:pt idx="1">
                  <c:v>211.86129759496899</c:v>
                </c:pt>
                <c:pt idx="2">
                  <c:v>212.46808573733301</c:v>
                </c:pt>
                <c:pt idx="3">
                  <c:v>213.026350360865</c:v>
                </c:pt>
                <c:pt idx="4">
                  <c:v>213.541600740039</c:v>
                </c:pt>
                <c:pt idx="5">
                  <c:v>214.00961140618099</c:v>
                </c:pt>
                <c:pt idx="6">
                  <c:v>214.43465738541801</c:v>
                </c:pt>
                <c:pt idx="7">
                  <c:v>214.81562878462199</c:v>
                </c:pt>
                <c:pt idx="8">
                  <c:v>215.15337433260601</c:v>
                </c:pt>
                <c:pt idx="9">
                  <c:v>216.26887002340399</c:v>
                </c:pt>
                <c:pt idx="10">
                  <c:v>216.15849209069</c:v>
                </c:pt>
                <c:pt idx="11">
                  <c:v>214.391606308288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87-4634-82CC-D853C6CA0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308911"/>
        <c:axId val="525307471"/>
      </c:scatterChart>
      <c:valAx>
        <c:axId val="52530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x/c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307471"/>
        <c:crosses val="autoZero"/>
        <c:crossBetween val="midCat"/>
      </c:valAx>
      <c:valAx>
        <c:axId val="52530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z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308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19557059499794"/>
          <c:y val="7.0230752405949226E-2"/>
          <c:w val="0.21774126374699029"/>
          <c:h val="0.31250218722659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η=0.5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12248468941381"/>
          <c:y val="0.17171296296296296"/>
          <c:w val="0.81987751531058617"/>
          <c:h val="0.622716170895304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'inches full-scale'!$F$3</c:f>
              <c:strCache>
                <c:ptCount val="1"/>
                <c:pt idx="0">
                  <c:v>AoA=1.22deg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'inches full-scale'!$B$5:$B$16</c:f>
              <c:numCache>
                <c:formatCode>General</c:formatCode>
                <c:ptCount val="12"/>
                <c:pt idx="0">
                  <c:v>0.28189999999999998</c:v>
                </c:pt>
                <c:pt idx="1">
                  <c:v>0.30399999999999999</c:v>
                </c:pt>
                <c:pt idx="2">
                  <c:v>0.32600000000000001</c:v>
                </c:pt>
                <c:pt idx="3">
                  <c:v>0.34799999999999998</c:v>
                </c:pt>
                <c:pt idx="4">
                  <c:v>0.37</c:v>
                </c:pt>
                <c:pt idx="5">
                  <c:v>0.39200000000000002</c:v>
                </c:pt>
                <c:pt idx="6">
                  <c:v>0.41399999999999998</c:v>
                </c:pt>
                <c:pt idx="7">
                  <c:v>0.436</c:v>
                </c:pt>
                <c:pt idx="8">
                  <c:v>0.45810000000000001</c:v>
                </c:pt>
                <c:pt idx="9">
                  <c:v>0.56999999999999995</c:v>
                </c:pt>
                <c:pt idx="10">
                  <c:v>0.68</c:v>
                </c:pt>
                <c:pt idx="11">
                  <c:v>0.7903</c:v>
                </c:pt>
              </c:numCache>
            </c:numRef>
          </c:xVal>
          <c:yVal>
            <c:numRef>
              <c:f>'inches full-scale'!$H$5:$H$16</c:f>
              <c:numCache>
                <c:formatCode>General</c:formatCode>
                <c:ptCount val="12"/>
                <c:pt idx="0">
                  <c:v>203.4336887016</c:v>
                </c:pt>
                <c:pt idx="1">
                  <c:v>203.797519409183</c:v>
                </c:pt>
                <c:pt idx="2">
                  <c:v>204.123406863018</c:v>
                </c:pt>
                <c:pt idx="3">
                  <c:v>204.41290556007499</c:v>
                </c:pt>
                <c:pt idx="4">
                  <c:v>204.665832565171</c:v>
                </c:pt>
                <c:pt idx="5">
                  <c:v>204.88199574195599</c:v>
                </c:pt>
                <c:pt idx="6">
                  <c:v>205.06119364861701</c:v>
                </c:pt>
                <c:pt idx="7">
                  <c:v>205.20321542325399</c:v>
                </c:pt>
                <c:pt idx="8">
                  <c:v>205.30823049752499</c:v>
                </c:pt>
                <c:pt idx="9">
                  <c:v>205.252067735259</c:v>
                </c:pt>
                <c:pt idx="10">
                  <c:v>204.105936234696</c:v>
                </c:pt>
                <c:pt idx="11">
                  <c:v>201.69301251806999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8E-4397-B468-DA964F11970E}"/>
            </c:ext>
          </c:extLst>
        </c:ser>
        <c:ser>
          <c:idx val="1"/>
          <c:order val="1"/>
          <c:tx>
            <c:strRef>
              <c:f>'inches full-scale'!$I$3</c:f>
              <c:strCache>
                <c:ptCount val="1"/>
                <c:pt idx="0">
                  <c:v>AoA=2.29deg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'inches full-scale'!$B$5:$B$16</c:f>
              <c:numCache>
                <c:formatCode>General</c:formatCode>
                <c:ptCount val="12"/>
                <c:pt idx="0">
                  <c:v>0.28189999999999998</c:v>
                </c:pt>
                <c:pt idx="1">
                  <c:v>0.30399999999999999</c:v>
                </c:pt>
                <c:pt idx="2">
                  <c:v>0.32600000000000001</c:v>
                </c:pt>
                <c:pt idx="3">
                  <c:v>0.34799999999999998</c:v>
                </c:pt>
                <c:pt idx="4">
                  <c:v>0.37</c:v>
                </c:pt>
                <c:pt idx="5">
                  <c:v>0.39200000000000002</c:v>
                </c:pt>
                <c:pt idx="6">
                  <c:v>0.41399999999999998</c:v>
                </c:pt>
                <c:pt idx="7">
                  <c:v>0.436</c:v>
                </c:pt>
                <c:pt idx="8">
                  <c:v>0.45810000000000001</c:v>
                </c:pt>
                <c:pt idx="9">
                  <c:v>0.56999999999999995</c:v>
                </c:pt>
                <c:pt idx="10">
                  <c:v>0.68</c:v>
                </c:pt>
                <c:pt idx="11">
                  <c:v>0.7903</c:v>
                </c:pt>
              </c:numCache>
            </c:numRef>
          </c:xVal>
          <c:yVal>
            <c:numRef>
              <c:f>'inches full-scale'!$K$5:$K$16</c:f>
              <c:numCache>
                <c:formatCode>General</c:formatCode>
                <c:ptCount val="12"/>
                <c:pt idx="0">
                  <c:v>203.95035277020301</c:v>
                </c:pt>
                <c:pt idx="1">
                  <c:v>204.31939169182201</c:v>
                </c:pt>
                <c:pt idx="2">
                  <c:v>204.65046378310799</c:v>
                </c:pt>
                <c:pt idx="3">
                  <c:v>204.945147067845</c:v>
                </c:pt>
                <c:pt idx="4">
                  <c:v>205.20325858644401</c:v>
                </c:pt>
                <c:pt idx="5">
                  <c:v>205.42460619363001</c:v>
                </c:pt>
                <c:pt idx="6">
                  <c:v>205.60898845465201</c:v>
                </c:pt>
                <c:pt idx="7">
                  <c:v>205.75619453118699</c:v>
                </c:pt>
                <c:pt idx="8">
                  <c:v>205.86641746027399</c:v>
                </c:pt>
                <c:pt idx="9">
                  <c:v>205.83662489973099</c:v>
                </c:pt>
                <c:pt idx="10">
                  <c:v>204.71641486744599</c:v>
                </c:pt>
                <c:pt idx="11">
                  <c:v>202.32948456216201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8E-4397-B468-DA964F11970E}"/>
            </c:ext>
          </c:extLst>
        </c:ser>
        <c:ser>
          <c:idx val="2"/>
          <c:order val="2"/>
          <c:tx>
            <c:strRef>
              <c:f>'inches full-scale'!$L$3</c:f>
              <c:strCache>
                <c:ptCount val="1"/>
                <c:pt idx="0">
                  <c:v>AoA=4.84deg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'inches full-scale'!$B$5:$B$16</c:f>
              <c:numCache>
                <c:formatCode>General</c:formatCode>
                <c:ptCount val="12"/>
                <c:pt idx="0">
                  <c:v>0.28189999999999998</c:v>
                </c:pt>
                <c:pt idx="1">
                  <c:v>0.30399999999999999</c:v>
                </c:pt>
                <c:pt idx="2">
                  <c:v>0.32600000000000001</c:v>
                </c:pt>
                <c:pt idx="3">
                  <c:v>0.34799999999999998</c:v>
                </c:pt>
                <c:pt idx="4">
                  <c:v>0.37</c:v>
                </c:pt>
                <c:pt idx="5">
                  <c:v>0.39200000000000002</c:v>
                </c:pt>
                <c:pt idx="6">
                  <c:v>0.41399999999999998</c:v>
                </c:pt>
                <c:pt idx="7">
                  <c:v>0.436</c:v>
                </c:pt>
                <c:pt idx="8">
                  <c:v>0.45810000000000001</c:v>
                </c:pt>
                <c:pt idx="9">
                  <c:v>0.56999999999999995</c:v>
                </c:pt>
                <c:pt idx="10">
                  <c:v>0.68</c:v>
                </c:pt>
                <c:pt idx="11">
                  <c:v>0.7903</c:v>
                </c:pt>
              </c:numCache>
            </c:numRef>
          </c:xVal>
          <c:yVal>
            <c:numRef>
              <c:f>'inches full-scale'!$N$5:$N$16</c:f>
              <c:numCache>
                <c:formatCode>General</c:formatCode>
                <c:ptCount val="12"/>
                <c:pt idx="0">
                  <c:v>203.733052511827</c:v>
                </c:pt>
                <c:pt idx="1">
                  <c:v>204.10777262263801</c:v>
                </c:pt>
                <c:pt idx="2">
                  <c:v>204.44450019059099</c:v>
                </c:pt>
                <c:pt idx="3">
                  <c:v>204.74483890281999</c:v>
                </c:pt>
                <c:pt idx="4">
                  <c:v>205.00860577325301</c:v>
                </c:pt>
                <c:pt idx="5">
                  <c:v>205.23560864708099</c:v>
                </c:pt>
                <c:pt idx="6">
                  <c:v>205.425646097553</c:v>
                </c:pt>
                <c:pt idx="7">
                  <c:v>205.57850731244901</c:v>
                </c:pt>
                <c:pt idx="8">
                  <c:v>205.694411078543</c:v>
                </c:pt>
                <c:pt idx="9">
                  <c:v>205.69338370648501</c:v>
                </c:pt>
                <c:pt idx="10">
                  <c:v>204.60144957192901</c:v>
                </c:pt>
                <c:pt idx="11">
                  <c:v>202.24287391244701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8E-4397-B468-DA964F11970E}"/>
            </c:ext>
          </c:extLst>
        </c:ser>
        <c:ser>
          <c:idx val="3"/>
          <c:order val="3"/>
          <c:tx>
            <c:strRef>
              <c:f>'inches full-scale'!$O$3</c:f>
              <c:strCache>
                <c:ptCount val="1"/>
                <c:pt idx="0">
                  <c:v>AoA=5.89deg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'inches full-scale'!$B$5:$B$16</c:f>
              <c:numCache>
                <c:formatCode>General</c:formatCode>
                <c:ptCount val="12"/>
                <c:pt idx="0">
                  <c:v>0.28189999999999998</c:v>
                </c:pt>
                <c:pt idx="1">
                  <c:v>0.30399999999999999</c:v>
                </c:pt>
                <c:pt idx="2">
                  <c:v>0.32600000000000001</c:v>
                </c:pt>
                <c:pt idx="3">
                  <c:v>0.34799999999999998</c:v>
                </c:pt>
                <c:pt idx="4">
                  <c:v>0.37</c:v>
                </c:pt>
                <c:pt idx="5">
                  <c:v>0.39200000000000002</c:v>
                </c:pt>
                <c:pt idx="6">
                  <c:v>0.41399999999999998</c:v>
                </c:pt>
                <c:pt idx="7">
                  <c:v>0.436</c:v>
                </c:pt>
                <c:pt idx="8">
                  <c:v>0.45810000000000001</c:v>
                </c:pt>
                <c:pt idx="9">
                  <c:v>0.56999999999999995</c:v>
                </c:pt>
                <c:pt idx="10">
                  <c:v>0.68</c:v>
                </c:pt>
                <c:pt idx="11">
                  <c:v>0.7903</c:v>
                </c:pt>
              </c:numCache>
            </c:numRef>
          </c:xVal>
          <c:yVal>
            <c:numRef>
              <c:f>'inches full-scale'!$Q$5:$Q$16</c:f>
              <c:numCache>
                <c:formatCode>General</c:formatCode>
                <c:ptCount val="12"/>
                <c:pt idx="0">
                  <c:v>203.79134397314201</c:v>
                </c:pt>
                <c:pt idx="1">
                  <c:v>204.166754440668</c:v>
                </c:pt>
                <c:pt idx="2">
                  <c:v>204.50416923951801</c:v>
                </c:pt>
                <c:pt idx="3">
                  <c:v>204.80519517531999</c:v>
                </c:pt>
                <c:pt idx="4">
                  <c:v>205.06964925875701</c:v>
                </c:pt>
                <c:pt idx="5">
                  <c:v>205.29733933384401</c:v>
                </c:pt>
                <c:pt idx="6">
                  <c:v>205.488063974791</c:v>
                </c:pt>
                <c:pt idx="7">
                  <c:v>205.64161237254001</c:v>
                </c:pt>
                <c:pt idx="8">
                  <c:v>205.758206442827</c:v>
                </c:pt>
                <c:pt idx="9">
                  <c:v>205.760674455241</c:v>
                </c:pt>
                <c:pt idx="10">
                  <c:v>204.67217620149799</c:v>
                </c:pt>
                <c:pt idx="11">
                  <c:v>202.31704592707999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8E-4397-B468-DA964F11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308911"/>
        <c:axId val="525307471"/>
      </c:scatterChart>
      <c:valAx>
        <c:axId val="52530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x/c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307471"/>
        <c:crosses val="autoZero"/>
        <c:crossBetween val="midCat"/>
      </c:valAx>
      <c:valAx>
        <c:axId val="52530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z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308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22200349956257"/>
          <c:y val="6.0971493146689974E-2"/>
          <c:w val="0.21955577427821521"/>
          <c:h val="0.31250218722659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η=0.6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00852476085118"/>
          <c:y val="0.17171296296296296"/>
          <c:w val="0.84018155788377691"/>
          <c:h val="0.622716170895304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'inches full-scale'!$F$3</c:f>
              <c:strCache>
                <c:ptCount val="1"/>
                <c:pt idx="0">
                  <c:v>AoA=1.22deg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'inches full-scale'!$B$17:$B$28</c:f>
              <c:numCache>
                <c:formatCode>General</c:formatCode>
                <c:ptCount val="12"/>
                <c:pt idx="0">
                  <c:v>0.1605</c:v>
                </c:pt>
                <c:pt idx="1">
                  <c:v>0.18540000000000001</c:v>
                </c:pt>
                <c:pt idx="2">
                  <c:v>0.2102</c:v>
                </c:pt>
                <c:pt idx="3">
                  <c:v>0.2351</c:v>
                </c:pt>
                <c:pt idx="4">
                  <c:v>0.26</c:v>
                </c:pt>
                <c:pt idx="5">
                  <c:v>0.2848</c:v>
                </c:pt>
                <c:pt idx="6">
                  <c:v>0.30969999999999998</c:v>
                </c:pt>
                <c:pt idx="7">
                  <c:v>0.33460000000000001</c:v>
                </c:pt>
                <c:pt idx="8">
                  <c:v>0.35949999999999999</c:v>
                </c:pt>
                <c:pt idx="9">
                  <c:v>0.495</c:v>
                </c:pt>
                <c:pt idx="10">
                  <c:v>0.63100000000000001</c:v>
                </c:pt>
                <c:pt idx="11">
                  <c:v>0.76770000000000005</c:v>
                </c:pt>
              </c:numCache>
            </c:numRef>
          </c:xVal>
          <c:yVal>
            <c:numRef>
              <c:f>'inches full-scale'!$H$17:$H$28</c:f>
              <c:numCache>
                <c:formatCode>General</c:formatCode>
                <c:ptCount val="12"/>
                <c:pt idx="0">
                  <c:v>210.15563134081</c:v>
                </c:pt>
                <c:pt idx="1">
                  <c:v>210.809552918299</c:v>
                </c:pt>
                <c:pt idx="2">
                  <c:v>211.39897194231301</c:v>
                </c:pt>
                <c:pt idx="3">
                  <c:v>211.93979680762399</c:v>
                </c:pt>
                <c:pt idx="4">
                  <c:v>212.43761083837899</c:v>
                </c:pt>
                <c:pt idx="5">
                  <c:v>212.88825633514799</c:v>
                </c:pt>
                <c:pt idx="6">
                  <c:v>213.29586734600599</c:v>
                </c:pt>
                <c:pt idx="7">
                  <c:v>213.659403498085</c:v>
                </c:pt>
                <c:pt idx="8">
                  <c:v>213.97971319800101</c:v>
                </c:pt>
                <c:pt idx="9">
                  <c:v>215.000318799756</c:v>
                </c:pt>
                <c:pt idx="10">
                  <c:v>214.794705844742</c:v>
                </c:pt>
                <c:pt idx="11">
                  <c:v>212.93209416424699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E1-406C-9787-E030C995E444}"/>
            </c:ext>
          </c:extLst>
        </c:ser>
        <c:ser>
          <c:idx val="1"/>
          <c:order val="1"/>
          <c:tx>
            <c:strRef>
              <c:f>'inches full-scale'!$I$3</c:f>
              <c:strCache>
                <c:ptCount val="1"/>
                <c:pt idx="0">
                  <c:v>AoA=2.29deg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'inches full-scale'!$B$17:$B$28</c:f>
              <c:numCache>
                <c:formatCode>General</c:formatCode>
                <c:ptCount val="12"/>
                <c:pt idx="0">
                  <c:v>0.1605</c:v>
                </c:pt>
                <c:pt idx="1">
                  <c:v>0.18540000000000001</c:v>
                </c:pt>
                <c:pt idx="2">
                  <c:v>0.2102</c:v>
                </c:pt>
                <c:pt idx="3">
                  <c:v>0.2351</c:v>
                </c:pt>
                <c:pt idx="4">
                  <c:v>0.26</c:v>
                </c:pt>
                <c:pt idx="5">
                  <c:v>0.2848</c:v>
                </c:pt>
                <c:pt idx="6">
                  <c:v>0.30969999999999998</c:v>
                </c:pt>
                <c:pt idx="7">
                  <c:v>0.33460000000000001</c:v>
                </c:pt>
                <c:pt idx="8">
                  <c:v>0.35949999999999999</c:v>
                </c:pt>
                <c:pt idx="9">
                  <c:v>0.495</c:v>
                </c:pt>
                <c:pt idx="10">
                  <c:v>0.63100000000000001</c:v>
                </c:pt>
                <c:pt idx="11">
                  <c:v>0.76770000000000005</c:v>
                </c:pt>
              </c:numCache>
            </c:numRef>
          </c:xVal>
          <c:yVal>
            <c:numRef>
              <c:f>'inches full-scale'!$K$17:$K$28</c:f>
              <c:numCache>
                <c:formatCode>General</c:formatCode>
                <c:ptCount val="12"/>
                <c:pt idx="0">
                  <c:v>211.01544730092601</c:v>
                </c:pt>
                <c:pt idx="1">
                  <c:v>211.67619960405901</c:v>
                </c:pt>
                <c:pt idx="2">
                  <c:v>212.27242333669901</c:v>
                </c:pt>
                <c:pt idx="3">
                  <c:v>212.82008058492301</c:v>
                </c:pt>
                <c:pt idx="4">
                  <c:v>213.324725660653</c:v>
                </c:pt>
                <c:pt idx="5">
                  <c:v>213.78217431390101</c:v>
                </c:pt>
                <c:pt idx="6">
                  <c:v>214.196615824568</c:v>
                </c:pt>
                <c:pt idx="7">
                  <c:v>214.566982584497</c:v>
                </c:pt>
                <c:pt idx="8">
                  <c:v>214.89412312701501</c:v>
                </c:pt>
                <c:pt idx="9">
                  <c:v>215.95190381443601</c:v>
                </c:pt>
                <c:pt idx="10">
                  <c:v>215.78360105573</c:v>
                </c:pt>
                <c:pt idx="11">
                  <c:v>213.95849185037801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E1-406C-9787-E030C995E444}"/>
            </c:ext>
          </c:extLst>
        </c:ser>
        <c:ser>
          <c:idx val="2"/>
          <c:order val="2"/>
          <c:tx>
            <c:strRef>
              <c:f>'inches full-scale'!$L$3</c:f>
              <c:strCache>
                <c:ptCount val="1"/>
                <c:pt idx="0">
                  <c:v>AoA=4.84deg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'inches full-scale'!$B$17:$B$28</c:f>
              <c:numCache>
                <c:formatCode>General</c:formatCode>
                <c:ptCount val="12"/>
                <c:pt idx="0">
                  <c:v>0.1605</c:v>
                </c:pt>
                <c:pt idx="1">
                  <c:v>0.18540000000000001</c:v>
                </c:pt>
                <c:pt idx="2">
                  <c:v>0.2102</c:v>
                </c:pt>
                <c:pt idx="3">
                  <c:v>0.2351</c:v>
                </c:pt>
                <c:pt idx="4">
                  <c:v>0.26</c:v>
                </c:pt>
                <c:pt idx="5">
                  <c:v>0.2848</c:v>
                </c:pt>
                <c:pt idx="6">
                  <c:v>0.30969999999999998</c:v>
                </c:pt>
                <c:pt idx="7">
                  <c:v>0.33460000000000001</c:v>
                </c:pt>
                <c:pt idx="8">
                  <c:v>0.35949999999999999</c:v>
                </c:pt>
                <c:pt idx="9">
                  <c:v>0.495</c:v>
                </c:pt>
                <c:pt idx="10">
                  <c:v>0.63100000000000001</c:v>
                </c:pt>
                <c:pt idx="11">
                  <c:v>0.76770000000000005</c:v>
                </c:pt>
              </c:numCache>
            </c:numRef>
          </c:xVal>
          <c:yVal>
            <c:numRef>
              <c:f>'inches full-scale'!$N$17:$N$28</c:f>
              <c:numCache>
                <c:formatCode>General</c:formatCode>
                <c:ptCount val="12"/>
                <c:pt idx="0">
                  <c:v>211.08865425391801</c:v>
                </c:pt>
                <c:pt idx="1">
                  <c:v>211.75953295358099</c:v>
                </c:pt>
                <c:pt idx="2">
                  <c:v>212.36584451409601</c:v>
                </c:pt>
                <c:pt idx="3">
                  <c:v>212.923630618278</c:v>
                </c:pt>
                <c:pt idx="4">
                  <c:v>213.43840257214001</c:v>
                </c:pt>
                <c:pt idx="5">
                  <c:v>213.90593676730501</c:v>
                </c:pt>
                <c:pt idx="6">
                  <c:v>214.33050436169901</c:v>
                </c:pt>
                <c:pt idx="7">
                  <c:v>214.710997369632</c:v>
                </c:pt>
                <c:pt idx="8">
                  <c:v>215.04826451097401</c:v>
                </c:pt>
                <c:pt idx="9">
                  <c:v>216.16115661094901</c:v>
                </c:pt>
                <c:pt idx="10">
                  <c:v>216.048165639149</c:v>
                </c:pt>
                <c:pt idx="11">
                  <c:v>214.278653375652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E1-406C-9787-E030C995E444}"/>
            </c:ext>
          </c:extLst>
        </c:ser>
        <c:ser>
          <c:idx val="3"/>
          <c:order val="3"/>
          <c:tx>
            <c:strRef>
              <c:f>'inches full-scale'!$O$3</c:f>
              <c:strCache>
                <c:ptCount val="1"/>
                <c:pt idx="0">
                  <c:v>AoA=5.89deg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'inches full-scale'!$B$17:$B$28</c:f>
              <c:numCache>
                <c:formatCode>General</c:formatCode>
                <c:ptCount val="12"/>
                <c:pt idx="0">
                  <c:v>0.1605</c:v>
                </c:pt>
                <c:pt idx="1">
                  <c:v>0.18540000000000001</c:v>
                </c:pt>
                <c:pt idx="2">
                  <c:v>0.2102</c:v>
                </c:pt>
                <c:pt idx="3">
                  <c:v>0.2351</c:v>
                </c:pt>
                <c:pt idx="4">
                  <c:v>0.26</c:v>
                </c:pt>
                <c:pt idx="5">
                  <c:v>0.2848</c:v>
                </c:pt>
                <c:pt idx="6">
                  <c:v>0.30969999999999998</c:v>
                </c:pt>
                <c:pt idx="7">
                  <c:v>0.33460000000000001</c:v>
                </c:pt>
                <c:pt idx="8">
                  <c:v>0.35949999999999999</c:v>
                </c:pt>
                <c:pt idx="9">
                  <c:v>0.495</c:v>
                </c:pt>
                <c:pt idx="10">
                  <c:v>0.63100000000000001</c:v>
                </c:pt>
                <c:pt idx="11">
                  <c:v>0.76770000000000005</c:v>
                </c:pt>
              </c:numCache>
            </c:numRef>
          </c:xVal>
          <c:yVal>
            <c:numRef>
              <c:f>'inches full-scale'!$Q$17:$Q$28</c:f>
              <c:numCache>
                <c:formatCode>General</c:formatCode>
                <c:ptCount val="12"/>
                <c:pt idx="0">
                  <c:v>211.189940489984</c:v>
                </c:pt>
                <c:pt idx="1">
                  <c:v>211.86129759496899</c:v>
                </c:pt>
                <c:pt idx="2">
                  <c:v>212.46808573733301</c:v>
                </c:pt>
                <c:pt idx="3">
                  <c:v>213.026350360865</c:v>
                </c:pt>
                <c:pt idx="4">
                  <c:v>213.541600740039</c:v>
                </c:pt>
                <c:pt idx="5">
                  <c:v>214.00961140618099</c:v>
                </c:pt>
                <c:pt idx="6">
                  <c:v>214.43465738541801</c:v>
                </c:pt>
                <c:pt idx="7">
                  <c:v>214.81562878462199</c:v>
                </c:pt>
                <c:pt idx="8">
                  <c:v>215.15337433260601</c:v>
                </c:pt>
                <c:pt idx="9">
                  <c:v>216.26887002340399</c:v>
                </c:pt>
                <c:pt idx="10">
                  <c:v>216.15849209069</c:v>
                </c:pt>
                <c:pt idx="11">
                  <c:v>214.391606308288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2E1-406C-9787-E030C995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308911"/>
        <c:axId val="525307471"/>
      </c:scatterChart>
      <c:valAx>
        <c:axId val="52530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x/c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307471"/>
        <c:crosses val="autoZero"/>
        <c:crossBetween val="midCat"/>
      </c:valAx>
      <c:valAx>
        <c:axId val="52530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z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5308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19557059499794"/>
          <c:y val="7.0230752405949226E-2"/>
          <c:w val="0.21774126374699029"/>
          <c:h val="0.31250218722659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</xdr:row>
      <xdr:rowOff>0</xdr:rowOff>
    </xdr:from>
    <xdr:to>
      <xdr:col>33</xdr:col>
      <xdr:colOff>560314</xdr:colOff>
      <xdr:row>28</xdr:row>
      <xdr:rowOff>172342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939BC6A-FD74-A5C9-0B66-960F7C52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3950" y="485775"/>
          <a:ext cx="10850489" cy="6392167"/>
        </a:xfrm>
        <a:prstGeom prst="rect">
          <a:avLst/>
        </a:prstGeom>
      </xdr:spPr>
    </xdr:pic>
    <xdr:clientData/>
  </xdr:twoCellAnchor>
  <xdr:twoCellAnchor>
    <xdr:from>
      <xdr:col>26</xdr:col>
      <xdr:colOff>542925</xdr:colOff>
      <xdr:row>6</xdr:row>
      <xdr:rowOff>95250</xdr:rowOff>
    </xdr:from>
    <xdr:to>
      <xdr:col>28</xdr:col>
      <xdr:colOff>666750</xdr:colOff>
      <xdr:row>9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A4E07C-DD4F-DD58-0C00-9B0E3EBD08E5}"/>
            </a:ext>
          </a:extLst>
        </xdr:cNvPr>
        <xdr:cNvSpPr/>
      </xdr:nvSpPr>
      <xdr:spPr>
        <a:xfrm>
          <a:off x="18583275" y="1552575"/>
          <a:ext cx="1495425" cy="6667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190500</xdr:colOff>
      <xdr:row>19</xdr:row>
      <xdr:rowOff>190500</xdr:rowOff>
    </xdr:from>
    <xdr:to>
      <xdr:col>28</xdr:col>
      <xdr:colOff>400050</xdr:colOff>
      <xdr:row>19</xdr:row>
      <xdr:rowOff>190500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F543920-99B6-A6F3-8A3B-E9794920D75E}"/>
            </a:ext>
          </a:extLst>
        </xdr:cNvPr>
        <xdr:cNvCxnSpPr/>
      </xdr:nvCxnSpPr>
      <xdr:spPr>
        <a:xfrm>
          <a:off x="13430250" y="4743450"/>
          <a:ext cx="6381750" cy="0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180975</xdr:colOff>
      <xdr:row>21</xdr:row>
      <xdr:rowOff>114300</xdr:rowOff>
    </xdr:from>
    <xdr:to>
      <xdr:col>28</xdr:col>
      <xdr:colOff>390525</xdr:colOff>
      <xdr:row>21</xdr:row>
      <xdr:rowOff>114300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51950D2-CB6E-422B-B5AE-E14290C8C57B}"/>
            </a:ext>
          </a:extLst>
        </xdr:cNvPr>
        <xdr:cNvCxnSpPr/>
      </xdr:nvCxnSpPr>
      <xdr:spPr>
        <a:xfrm>
          <a:off x="13420725" y="5143500"/>
          <a:ext cx="6381750" cy="0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152400</xdr:colOff>
      <xdr:row>19</xdr:row>
      <xdr:rowOff>9525</xdr:rowOff>
    </xdr:from>
    <xdr:to>
      <xdr:col>21</xdr:col>
      <xdr:colOff>504825</xdr:colOff>
      <xdr:row>19</xdr:row>
      <xdr:rowOff>190500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B8DD628-DE06-FFC7-9497-AD00383F0ADA}"/>
            </a:ext>
          </a:extLst>
        </xdr:cNvPr>
        <xdr:cNvSpPr/>
      </xdr:nvSpPr>
      <xdr:spPr>
        <a:xfrm>
          <a:off x="14077950" y="4562475"/>
          <a:ext cx="1038225" cy="180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180975</xdr:colOff>
      <xdr:row>20</xdr:row>
      <xdr:rowOff>161925</xdr:rowOff>
    </xdr:from>
    <xdr:to>
      <xdr:col>21</xdr:col>
      <xdr:colOff>533400</xdr:colOff>
      <xdr:row>21</xdr:row>
      <xdr:rowOff>104775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5703B02-A8F2-4F4D-A627-24D7C84AF773}"/>
            </a:ext>
          </a:extLst>
        </xdr:cNvPr>
        <xdr:cNvSpPr/>
      </xdr:nvSpPr>
      <xdr:spPr>
        <a:xfrm>
          <a:off x="14106525" y="4953000"/>
          <a:ext cx="1038225" cy="180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19</xdr:row>
      <xdr:rowOff>0</xdr:rowOff>
    </xdr:from>
    <xdr:to>
      <xdr:col>28</xdr:col>
      <xdr:colOff>400050</xdr:colOff>
      <xdr:row>19</xdr:row>
      <xdr:rowOff>180975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D61B84B-6295-4653-9DE2-A07F6A70625D}"/>
            </a:ext>
          </a:extLst>
        </xdr:cNvPr>
        <xdr:cNvSpPr/>
      </xdr:nvSpPr>
      <xdr:spPr>
        <a:xfrm>
          <a:off x="18773775" y="4552950"/>
          <a:ext cx="1038225" cy="180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20</xdr:row>
      <xdr:rowOff>171450</xdr:rowOff>
    </xdr:from>
    <xdr:to>
      <xdr:col>28</xdr:col>
      <xdr:colOff>400050</xdr:colOff>
      <xdr:row>21</xdr:row>
      <xdr:rowOff>114300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681F539-2B32-4629-8D09-7F32385DD1E2}"/>
            </a:ext>
          </a:extLst>
        </xdr:cNvPr>
        <xdr:cNvSpPr/>
      </xdr:nvSpPr>
      <xdr:spPr>
        <a:xfrm>
          <a:off x="18773775" y="4962525"/>
          <a:ext cx="1038225" cy="180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100012</xdr:colOff>
      <xdr:row>28</xdr:row>
      <xdr:rowOff>190500</xdr:rowOff>
    </xdr:from>
    <xdr:to>
      <xdr:col>6</xdr:col>
      <xdr:colOff>347662</xdr:colOff>
      <xdr:row>40</xdr:row>
      <xdr:rowOff>76200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8252EF-AF47-7B5F-03E5-523B6FEC6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219075</xdr:colOff>
      <xdr:row>28</xdr:row>
      <xdr:rowOff>190500</xdr:rowOff>
    </xdr:from>
    <xdr:to>
      <xdr:col>13</xdr:col>
      <xdr:colOff>638175</xdr:colOff>
      <xdr:row>40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8A66DA-0375-4DC3-A154-7256C50F3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</xdr:colOff>
      <xdr:row>28</xdr:row>
      <xdr:rowOff>190500</xdr:rowOff>
    </xdr:from>
    <xdr:to>
      <xdr:col>6</xdr:col>
      <xdr:colOff>347662</xdr:colOff>
      <xdr:row>40</xdr:row>
      <xdr:rowOff>76200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E17F26-801B-4CD1-AC11-0496C8E27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219075</xdr:colOff>
      <xdr:row>28</xdr:row>
      <xdr:rowOff>190500</xdr:rowOff>
    </xdr:from>
    <xdr:to>
      <xdr:col>13</xdr:col>
      <xdr:colOff>638175</xdr:colOff>
      <xdr:row>40</xdr:row>
      <xdr:rowOff>76200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3ED41D-0C33-492F-A777-DB5522667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8"/>
  <sheetViews>
    <sheetView workbookViewId="0">
      <selection activeCell="H5" sqref="H5"/>
    </sheetView>
  </sheetViews>
  <sheetFormatPr defaultRowHeight="18"/>
  <cols>
    <col min="5" max="5" width="11.75" bestFit="1" customWidth="1"/>
    <col min="8" max="8" width="9.5" bestFit="1" customWidth="1"/>
    <col min="11" max="11" width="9.5" bestFit="1" customWidth="1"/>
    <col min="14" max="14" width="9.5" bestFit="1" customWidth="1"/>
    <col min="17" max="17" width="9.5" bestFit="1" customWidth="1"/>
  </cols>
  <sheetData>
    <row r="1" spans="1:17">
      <c r="A1" t="s">
        <v>0</v>
      </c>
      <c r="B1">
        <v>1156.75</v>
      </c>
      <c r="C1" t="s">
        <v>1</v>
      </c>
    </row>
    <row r="2" spans="1:17" ht="18.5" thickBot="1"/>
    <row r="3" spans="1:17">
      <c r="F3" s="18" t="s">
        <v>34</v>
      </c>
      <c r="G3" s="19"/>
      <c r="H3" s="20"/>
      <c r="I3" s="18" t="s">
        <v>35</v>
      </c>
      <c r="J3" s="19"/>
      <c r="K3" s="20"/>
      <c r="L3" s="18" t="s">
        <v>36</v>
      </c>
      <c r="M3" s="19"/>
      <c r="N3" s="20"/>
      <c r="O3" s="18" t="s">
        <v>37</v>
      </c>
      <c r="P3" s="19"/>
      <c r="Q3" s="20"/>
    </row>
    <row r="4" spans="1:17" ht="18.5" thickBot="1">
      <c r="A4" s="1" t="s">
        <v>2</v>
      </c>
      <c r="B4" s="1" t="s">
        <v>3</v>
      </c>
      <c r="C4" s="1" t="s">
        <v>4</v>
      </c>
      <c r="D4" s="1" t="s">
        <v>33</v>
      </c>
      <c r="E4" s="5" t="s">
        <v>29</v>
      </c>
      <c r="F4" s="8" t="s">
        <v>30</v>
      </c>
      <c r="G4" s="1" t="s">
        <v>31</v>
      </c>
      <c r="H4" s="9" t="s">
        <v>32</v>
      </c>
      <c r="I4" s="8" t="s">
        <v>30</v>
      </c>
      <c r="J4" s="1" t="s">
        <v>31</v>
      </c>
      <c r="K4" s="9" t="s">
        <v>32</v>
      </c>
      <c r="L4" s="8" t="s">
        <v>30</v>
      </c>
      <c r="M4" s="1" t="s">
        <v>31</v>
      </c>
      <c r="N4" s="9" t="s">
        <v>32</v>
      </c>
      <c r="O4" s="8" t="s">
        <v>30</v>
      </c>
      <c r="P4" s="1" t="s">
        <v>31</v>
      </c>
      <c r="Q4" s="9" t="s">
        <v>32</v>
      </c>
    </row>
    <row r="5" spans="1:17" ht="18.5" thickTop="1">
      <c r="A5" s="2" t="s">
        <v>28</v>
      </c>
      <c r="B5" s="2">
        <v>0.28189999999999998</v>
      </c>
      <c r="C5" s="2">
        <v>0.5</v>
      </c>
      <c r="D5" s="2">
        <v>1340.329</v>
      </c>
      <c r="E5" s="6">
        <v>248.97300000000001</v>
      </c>
      <c r="F5" s="10">
        <f>$D5+$E5*$B5</f>
        <v>1410.5144886999999</v>
      </c>
      <c r="G5" s="2">
        <f>$C5*$B$1</f>
        <v>578.375</v>
      </c>
      <c r="H5" s="14">
        <v>203.4336887016</v>
      </c>
      <c r="I5" s="10">
        <f>$D5+$E5*$B5</f>
        <v>1410.5144886999999</v>
      </c>
      <c r="J5" s="2">
        <f>$C5*$B$1</f>
        <v>578.375</v>
      </c>
      <c r="K5" s="14">
        <v>203.95035277020301</v>
      </c>
      <c r="L5" s="10">
        <f>$D5+$E5*$B5</f>
        <v>1410.5144886999999</v>
      </c>
      <c r="M5" s="2">
        <f>$C5*$B$1</f>
        <v>578.375</v>
      </c>
      <c r="N5" s="14">
        <v>203.733052511827</v>
      </c>
      <c r="O5" s="10">
        <f>$D5+$E5*$B5</f>
        <v>1410.5144886999999</v>
      </c>
      <c r="P5" s="2">
        <f>$C5*$B$1</f>
        <v>578.375</v>
      </c>
      <c r="Q5" s="14">
        <v>203.79134397314201</v>
      </c>
    </row>
    <row r="6" spans="1:17">
      <c r="A6" s="3" t="s">
        <v>5</v>
      </c>
      <c r="B6" s="3">
        <v>0.30399999999999999</v>
      </c>
      <c r="C6" s="3">
        <v>0.5</v>
      </c>
      <c r="D6" s="2">
        <v>1340.329</v>
      </c>
      <c r="E6" s="6">
        <v>248.97300000000001</v>
      </c>
      <c r="F6" s="10">
        <f t="shared" ref="F6:F28" si="0">$D6+$E6*$B6</f>
        <v>1416.0167919999999</v>
      </c>
      <c r="G6" s="2">
        <f t="shared" ref="G6:G28" si="1">$C6*$B$1</f>
        <v>578.375</v>
      </c>
      <c r="H6" s="15">
        <v>203.797519409183</v>
      </c>
      <c r="I6" s="10">
        <f t="shared" ref="I6:I28" si="2">$D6+$E6*$B6</f>
        <v>1416.0167919999999</v>
      </c>
      <c r="J6" s="2">
        <f t="shared" ref="J6:J28" si="3">$C6*$B$1</f>
        <v>578.375</v>
      </c>
      <c r="K6" s="15">
        <v>204.31939169182201</v>
      </c>
      <c r="L6" s="10">
        <f t="shared" ref="L6:L28" si="4">$D6+$E6*$B6</f>
        <v>1416.0167919999999</v>
      </c>
      <c r="M6" s="2">
        <f t="shared" ref="M6:M28" si="5">$C6*$B$1</f>
        <v>578.375</v>
      </c>
      <c r="N6" s="15">
        <v>204.10777262263801</v>
      </c>
      <c r="O6" s="10">
        <f t="shared" ref="O6:O28" si="6">$D6+$E6*$B6</f>
        <v>1416.0167919999999</v>
      </c>
      <c r="P6" s="2">
        <f t="shared" ref="P6:P28" si="7">$C6*$B$1</f>
        <v>578.375</v>
      </c>
      <c r="Q6" s="15">
        <v>204.166754440668</v>
      </c>
    </row>
    <row r="7" spans="1:17">
      <c r="A7" s="3" t="s">
        <v>6</v>
      </c>
      <c r="B7" s="3">
        <v>0.32600000000000001</v>
      </c>
      <c r="C7" s="3">
        <v>0.5</v>
      </c>
      <c r="D7" s="2">
        <v>1340.329</v>
      </c>
      <c r="E7" s="6">
        <v>248.97300000000001</v>
      </c>
      <c r="F7" s="10">
        <f t="shared" si="0"/>
        <v>1421.4941979999999</v>
      </c>
      <c r="G7" s="2">
        <f t="shared" si="1"/>
        <v>578.375</v>
      </c>
      <c r="H7" s="15">
        <v>204.123406863018</v>
      </c>
      <c r="I7" s="10">
        <f t="shared" si="2"/>
        <v>1421.4941979999999</v>
      </c>
      <c r="J7" s="2">
        <f t="shared" si="3"/>
        <v>578.375</v>
      </c>
      <c r="K7" s="15">
        <v>204.65046378310799</v>
      </c>
      <c r="L7" s="10">
        <f t="shared" si="4"/>
        <v>1421.4941979999999</v>
      </c>
      <c r="M7" s="2">
        <f t="shared" si="5"/>
        <v>578.375</v>
      </c>
      <c r="N7" s="15">
        <v>204.44450019059099</v>
      </c>
      <c r="O7" s="10">
        <f t="shared" si="6"/>
        <v>1421.4941979999999</v>
      </c>
      <c r="P7" s="2">
        <f t="shared" si="7"/>
        <v>578.375</v>
      </c>
      <c r="Q7" s="15">
        <v>204.50416923951801</v>
      </c>
    </row>
    <row r="8" spans="1:17">
      <c r="A8" s="3" t="s">
        <v>7</v>
      </c>
      <c r="B8" s="3">
        <v>0.34799999999999998</v>
      </c>
      <c r="C8" s="3">
        <v>0.5</v>
      </c>
      <c r="D8" s="2">
        <v>1340.329</v>
      </c>
      <c r="E8" s="6">
        <v>248.97300000000001</v>
      </c>
      <c r="F8" s="10">
        <f t="shared" si="0"/>
        <v>1426.9716039999998</v>
      </c>
      <c r="G8" s="2">
        <f t="shared" si="1"/>
        <v>578.375</v>
      </c>
      <c r="H8" s="15">
        <v>204.41290556007499</v>
      </c>
      <c r="I8" s="10">
        <f t="shared" si="2"/>
        <v>1426.9716039999998</v>
      </c>
      <c r="J8" s="2">
        <f t="shared" si="3"/>
        <v>578.375</v>
      </c>
      <c r="K8" s="15">
        <v>204.945147067845</v>
      </c>
      <c r="L8" s="10">
        <f t="shared" si="4"/>
        <v>1426.9716039999998</v>
      </c>
      <c r="M8" s="2">
        <f t="shared" si="5"/>
        <v>578.375</v>
      </c>
      <c r="N8" s="15">
        <v>204.74483890281999</v>
      </c>
      <c r="O8" s="10">
        <f t="shared" si="6"/>
        <v>1426.9716039999998</v>
      </c>
      <c r="P8" s="2">
        <f t="shared" si="7"/>
        <v>578.375</v>
      </c>
      <c r="Q8" s="15">
        <v>204.80519517531999</v>
      </c>
    </row>
    <row r="9" spans="1:17">
      <c r="A9" s="3" t="s">
        <v>8</v>
      </c>
      <c r="B9" s="3">
        <v>0.37</v>
      </c>
      <c r="C9" s="3">
        <v>0.5</v>
      </c>
      <c r="D9" s="2">
        <v>1340.329</v>
      </c>
      <c r="E9" s="6">
        <v>248.97300000000001</v>
      </c>
      <c r="F9" s="10">
        <f t="shared" si="0"/>
        <v>1432.44901</v>
      </c>
      <c r="G9" s="2">
        <f t="shared" si="1"/>
        <v>578.375</v>
      </c>
      <c r="H9" s="15">
        <v>204.665832565171</v>
      </c>
      <c r="I9" s="10">
        <f t="shared" si="2"/>
        <v>1432.44901</v>
      </c>
      <c r="J9" s="2">
        <f t="shared" si="3"/>
        <v>578.375</v>
      </c>
      <c r="K9" s="15">
        <v>205.20325858644401</v>
      </c>
      <c r="L9" s="10">
        <f t="shared" si="4"/>
        <v>1432.44901</v>
      </c>
      <c r="M9" s="2">
        <f t="shared" si="5"/>
        <v>578.375</v>
      </c>
      <c r="N9" s="15">
        <v>205.00860577325301</v>
      </c>
      <c r="O9" s="10">
        <f t="shared" si="6"/>
        <v>1432.44901</v>
      </c>
      <c r="P9" s="2">
        <f t="shared" si="7"/>
        <v>578.375</v>
      </c>
      <c r="Q9" s="15">
        <v>205.06964925875701</v>
      </c>
    </row>
    <row r="10" spans="1:17">
      <c r="A10" s="3" t="s">
        <v>9</v>
      </c>
      <c r="B10" s="3">
        <v>0.39200000000000002</v>
      </c>
      <c r="C10" s="3">
        <v>0.5</v>
      </c>
      <c r="D10" s="2">
        <v>1340.329</v>
      </c>
      <c r="E10" s="6">
        <v>248.97300000000001</v>
      </c>
      <c r="F10" s="10">
        <f t="shared" si="0"/>
        <v>1437.926416</v>
      </c>
      <c r="G10" s="2">
        <f t="shared" si="1"/>
        <v>578.375</v>
      </c>
      <c r="H10" s="15">
        <v>204.88199574195599</v>
      </c>
      <c r="I10" s="10">
        <f t="shared" si="2"/>
        <v>1437.926416</v>
      </c>
      <c r="J10" s="2">
        <f t="shared" si="3"/>
        <v>578.375</v>
      </c>
      <c r="K10" s="15">
        <v>205.42460619363001</v>
      </c>
      <c r="L10" s="10">
        <f t="shared" si="4"/>
        <v>1437.926416</v>
      </c>
      <c r="M10" s="2">
        <f t="shared" si="5"/>
        <v>578.375</v>
      </c>
      <c r="N10" s="15">
        <v>205.23560864708099</v>
      </c>
      <c r="O10" s="10">
        <f t="shared" si="6"/>
        <v>1437.926416</v>
      </c>
      <c r="P10" s="2">
        <f t="shared" si="7"/>
        <v>578.375</v>
      </c>
      <c r="Q10" s="15">
        <v>205.29733933384401</v>
      </c>
    </row>
    <row r="11" spans="1:17">
      <c r="A11" s="3" t="s">
        <v>10</v>
      </c>
      <c r="B11" s="3">
        <v>0.41399999999999998</v>
      </c>
      <c r="C11" s="3">
        <v>0.5</v>
      </c>
      <c r="D11" s="2">
        <v>1340.329</v>
      </c>
      <c r="E11" s="6">
        <v>248.97300000000001</v>
      </c>
      <c r="F11" s="10">
        <f t="shared" si="0"/>
        <v>1443.403822</v>
      </c>
      <c r="G11" s="2">
        <f t="shared" si="1"/>
        <v>578.375</v>
      </c>
      <c r="H11" s="15">
        <v>205.06119364861701</v>
      </c>
      <c r="I11" s="10">
        <f t="shared" si="2"/>
        <v>1443.403822</v>
      </c>
      <c r="J11" s="2">
        <f t="shared" si="3"/>
        <v>578.375</v>
      </c>
      <c r="K11" s="15">
        <v>205.60898845465201</v>
      </c>
      <c r="L11" s="10">
        <f t="shared" si="4"/>
        <v>1443.403822</v>
      </c>
      <c r="M11" s="2">
        <f t="shared" si="5"/>
        <v>578.375</v>
      </c>
      <c r="N11" s="15">
        <v>205.425646097553</v>
      </c>
      <c r="O11" s="10">
        <f t="shared" si="6"/>
        <v>1443.403822</v>
      </c>
      <c r="P11" s="2">
        <f t="shared" si="7"/>
        <v>578.375</v>
      </c>
      <c r="Q11" s="15">
        <v>205.488063974791</v>
      </c>
    </row>
    <row r="12" spans="1:17">
      <c r="A12" s="3" t="s">
        <v>11</v>
      </c>
      <c r="B12" s="3">
        <v>0.436</v>
      </c>
      <c r="C12" s="3">
        <v>0.5</v>
      </c>
      <c r="D12" s="2">
        <v>1340.329</v>
      </c>
      <c r="E12" s="6">
        <v>248.97300000000001</v>
      </c>
      <c r="F12" s="10">
        <f t="shared" si="0"/>
        <v>1448.881228</v>
      </c>
      <c r="G12" s="2">
        <f t="shared" si="1"/>
        <v>578.375</v>
      </c>
      <c r="H12" s="15">
        <v>205.20321542325399</v>
      </c>
      <c r="I12" s="10">
        <f t="shared" si="2"/>
        <v>1448.881228</v>
      </c>
      <c r="J12" s="2">
        <f t="shared" si="3"/>
        <v>578.375</v>
      </c>
      <c r="K12" s="15">
        <v>205.75619453118699</v>
      </c>
      <c r="L12" s="10">
        <f t="shared" si="4"/>
        <v>1448.881228</v>
      </c>
      <c r="M12" s="2">
        <f t="shared" si="5"/>
        <v>578.375</v>
      </c>
      <c r="N12" s="15">
        <v>205.57850731244901</v>
      </c>
      <c r="O12" s="10">
        <f t="shared" si="6"/>
        <v>1448.881228</v>
      </c>
      <c r="P12" s="2">
        <f t="shared" si="7"/>
        <v>578.375</v>
      </c>
      <c r="Q12" s="15">
        <v>205.64161237254001</v>
      </c>
    </row>
    <row r="13" spans="1:17">
      <c r="A13" s="3" t="s">
        <v>12</v>
      </c>
      <c r="B13" s="3">
        <v>0.45810000000000001</v>
      </c>
      <c r="C13" s="3">
        <v>0.5</v>
      </c>
      <c r="D13" s="2">
        <v>1340.329</v>
      </c>
      <c r="E13" s="6">
        <v>248.97300000000001</v>
      </c>
      <c r="F13" s="10">
        <f t="shared" si="0"/>
        <v>1454.3835313</v>
      </c>
      <c r="G13" s="2">
        <f t="shared" si="1"/>
        <v>578.375</v>
      </c>
      <c r="H13" s="15">
        <v>205.30823049752499</v>
      </c>
      <c r="I13" s="10">
        <f t="shared" si="2"/>
        <v>1454.3835313</v>
      </c>
      <c r="J13" s="2">
        <f t="shared" si="3"/>
        <v>578.375</v>
      </c>
      <c r="K13" s="15">
        <v>205.86641746027399</v>
      </c>
      <c r="L13" s="10">
        <f t="shared" si="4"/>
        <v>1454.3835313</v>
      </c>
      <c r="M13" s="2">
        <f t="shared" si="5"/>
        <v>578.375</v>
      </c>
      <c r="N13" s="15">
        <v>205.694411078543</v>
      </c>
      <c r="O13" s="10">
        <f t="shared" si="6"/>
        <v>1454.3835313</v>
      </c>
      <c r="P13" s="2">
        <f t="shared" si="7"/>
        <v>578.375</v>
      </c>
      <c r="Q13" s="15">
        <v>205.758206442827</v>
      </c>
    </row>
    <row r="14" spans="1:17">
      <c r="A14" s="3" t="s">
        <v>13</v>
      </c>
      <c r="B14" s="3">
        <v>0.56999999999999995</v>
      </c>
      <c r="C14" s="3">
        <v>0.5</v>
      </c>
      <c r="D14" s="2">
        <v>1340.329</v>
      </c>
      <c r="E14" s="6">
        <v>248.97300000000001</v>
      </c>
      <c r="F14" s="10">
        <f t="shared" si="0"/>
        <v>1482.24361</v>
      </c>
      <c r="G14" s="2">
        <f t="shared" si="1"/>
        <v>578.375</v>
      </c>
      <c r="H14" s="15">
        <v>205.252067735259</v>
      </c>
      <c r="I14" s="10">
        <f t="shared" si="2"/>
        <v>1482.24361</v>
      </c>
      <c r="J14" s="2">
        <f t="shared" si="3"/>
        <v>578.375</v>
      </c>
      <c r="K14" s="15">
        <v>205.83662489973099</v>
      </c>
      <c r="L14" s="10">
        <f t="shared" si="4"/>
        <v>1482.24361</v>
      </c>
      <c r="M14" s="2">
        <f t="shared" si="5"/>
        <v>578.375</v>
      </c>
      <c r="N14" s="15">
        <v>205.69338370648501</v>
      </c>
      <c r="O14" s="10">
        <f t="shared" si="6"/>
        <v>1482.24361</v>
      </c>
      <c r="P14" s="2">
        <f t="shared" si="7"/>
        <v>578.375</v>
      </c>
      <c r="Q14" s="15">
        <v>205.760674455241</v>
      </c>
    </row>
    <row r="15" spans="1:17">
      <c r="A15" s="3" t="s">
        <v>14</v>
      </c>
      <c r="B15" s="3">
        <v>0.68</v>
      </c>
      <c r="C15" s="3">
        <v>0.5</v>
      </c>
      <c r="D15" s="2">
        <v>1340.329</v>
      </c>
      <c r="E15" s="6">
        <v>248.97300000000001</v>
      </c>
      <c r="F15" s="10">
        <f t="shared" si="0"/>
        <v>1509.6306399999999</v>
      </c>
      <c r="G15" s="2">
        <f t="shared" si="1"/>
        <v>578.375</v>
      </c>
      <c r="H15" s="15">
        <v>204.105936234696</v>
      </c>
      <c r="I15" s="10">
        <f t="shared" si="2"/>
        <v>1509.6306399999999</v>
      </c>
      <c r="J15" s="2">
        <f t="shared" si="3"/>
        <v>578.375</v>
      </c>
      <c r="K15" s="15">
        <v>204.71641486744599</v>
      </c>
      <c r="L15" s="10">
        <f t="shared" si="4"/>
        <v>1509.6306399999999</v>
      </c>
      <c r="M15" s="2">
        <f t="shared" si="5"/>
        <v>578.375</v>
      </c>
      <c r="N15" s="15">
        <v>204.60144957192901</v>
      </c>
      <c r="O15" s="10">
        <f t="shared" si="6"/>
        <v>1509.6306399999999</v>
      </c>
      <c r="P15" s="2">
        <f t="shared" si="7"/>
        <v>578.375</v>
      </c>
      <c r="Q15" s="15">
        <v>204.67217620149799</v>
      </c>
    </row>
    <row r="16" spans="1:17">
      <c r="A16" s="3" t="s">
        <v>15</v>
      </c>
      <c r="B16" s="3">
        <v>0.7903</v>
      </c>
      <c r="C16" s="3">
        <v>0.5</v>
      </c>
      <c r="D16" s="2">
        <v>1340.329</v>
      </c>
      <c r="E16" s="6">
        <v>248.97300000000001</v>
      </c>
      <c r="F16" s="10">
        <f t="shared" si="0"/>
        <v>1537.0923619</v>
      </c>
      <c r="G16" s="2">
        <f t="shared" si="1"/>
        <v>578.375</v>
      </c>
      <c r="H16" s="15">
        <v>201.69301251806999</v>
      </c>
      <c r="I16" s="10">
        <f t="shared" si="2"/>
        <v>1537.0923619</v>
      </c>
      <c r="J16" s="2">
        <f t="shared" si="3"/>
        <v>578.375</v>
      </c>
      <c r="K16" s="15">
        <v>202.32948456216201</v>
      </c>
      <c r="L16" s="10">
        <f t="shared" si="4"/>
        <v>1537.0923619</v>
      </c>
      <c r="M16" s="2">
        <f t="shared" si="5"/>
        <v>578.375</v>
      </c>
      <c r="N16" s="15">
        <v>202.24287391244701</v>
      </c>
      <c r="O16" s="10">
        <f t="shared" si="6"/>
        <v>1537.0923619</v>
      </c>
      <c r="P16" s="2">
        <f t="shared" si="7"/>
        <v>578.375</v>
      </c>
      <c r="Q16" s="15">
        <v>202.31704592707999</v>
      </c>
    </row>
    <row r="17" spans="1:17">
      <c r="A17" s="4" t="s">
        <v>16</v>
      </c>
      <c r="B17" s="4">
        <v>0.1605</v>
      </c>
      <c r="C17" s="4">
        <v>0.6</v>
      </c>
      <c r="D17" s="4">
        <v>1428.4159999999999</v>
      </c>
      <c r="E17" s="7">
        <v>220.65799999999999</v>
      </c>
      <c r="F17" s="11">
        <f t="shared" si="0"/>
        <v>1463.8316089999998</v>
      </c>
      <c r="G17" s="4">
        <f t="shared" si="1"/>
        <v>694.05</v>
      </c>
      <c r="H17" s="16">
        <v>210.15563134081</v>
      </c>
      <c r="I17" s="11">
        <f t="shared" si="2"/>
        <v>1463.8316089999998</v>
      </c>
      <c r="J17" s="4">
        <f t="shared" si="3"/>
        <v>694.05</v>
      </c>
      <c r="K17" s="16">
        <v>211.01544730092601</v>
      </c>
      <c r="L17" s="11">
        <f t="shared" si="4"/>
        <v>1463.8316089999998</v>
      </c>
      <c r="M17" s="4">
        <f t="shared" si="5"/>
        <v>694.05</v>
      </c>
      <c r="N17" s="16">
        <v>211.08865425391801</v>
      </c>
      <c r="O17" s="11">
        <f t="shared" si="6"/>
        <v>1463.8316089999998</v>
      </c>
      <c r="P17" s="4">
        <f t="shared" si="7"/>
        <v>694.05</v>
      </c>
      <c r="Q17" s="16">
        <v>211.189940489984</v>
      </c>
    </row>
    <row r="18" spans="1:17">
      <c r="A18" s="4" t="s">
        <v>17</v>
      </c>
      <c r="B18" s="4">
        <v>0.18540000000000001</v>
      </c>
      <c r="C18" s="4">
        <v>0.6</v>
      </c>
      <c r="D18" s="4">
        <v>1428.4159999999999</v>
      </c>
      <c r="E18" s="7">
        <v>220.65799999999999</v>
      </c>
      <c r="F18" s="11">
        <f t="shared" si="0"/>
        <v>1469.3259931999999</v>
      </c>
      <c r="G18" s="4">
        <f t="shared" si="1"/>
        <v>694.05</v>
      </c>
      <c r="H18" s="16">
        <v>210.809552918299</v>
      </c>
      <c r="I18" s="11">
        <f t="shared" si="2"/>
        <v>1469.3259931999999</v>
      </c>
      <c r="J18" s="4">
        <f t="shared" si="3"/>
        <v>694.05</v>
      </c>
      <c r="K18" s="16">
        <v>211.67619960405901</v>
      </c>
      <c r="L18" s="11">
        <f t="shared" si="4"/>
        <v>1469.3259931999999</v>
      </c>
      <c r="M18" s="4">
        <f t="shared" si="5"/>
        <v>694.05</v>
      </c>
      <c r="N18" s="16">
        <v>211.75953295358099</v>
      </c>
      <c r="O18" s="11">
        <f t="shared" si="6"/>
        <v>1469.3259931999999</v>
      </c>
      <c r="P18" s="4">
        <f t="shared" si="7"/>
        <v>694.05</v>
      </c>
      <c r="Q18" s="16">
        <v>211.86129759496899</v>
      </c>
    </row>
    <row r="19" spans="1:17">
      <c r="A19" s="4" t="s">
        <v>18</v>
      </c>
      <c r="B19" s="4">
        <v>0.2102</v>
      </c>
      <c r="C19" s="4">
        <v>0.6</v>
      </c>
      <c r="D19" s="4">
        <v>1428.4159999999999</v>
      </c>
      <c r="E19" s="7">
        <v>220.65799999999999</v>
      </c>
      <c r="F19" s="11">
        <f t="shared" si="0"/>
        <v>1474.7983116</v>
      </c>
      <c r="G19" s="4">
        <f t="shared" si="1"/>
        <v>694.05</v>
      </c>
      <c r="H19" s="16">
        <v>211.39897194231301</v>
      </c>
      <c r="I19" s="11">
        <f t="shared" si="2"/>
        <v>1474.7983116</v>
      </c>
      <c r="J19" s="4">
        <f t="shared" si="3"/>
        <v>694.05</v>
      </c>
      <c r="K19" s="16">
        <v>212.27242333669901</v>
      </c>
      <c r="L19" s="11">
        <f t="shared" si="4"/>
        <v>1474.7983116</v>
      </c>
      <c r="M19" s="4">
        <f t="shared" si="5"/>
        <v>694.05</v>
      </c>
      <c r="N19" s="16">
        <v>212.36584451409601</v>
      </c>
      <c r="O19" s="11">
        <f t="shared" si="6"/>
        <v>1474.7983116</v>
      </c>
      <c r="P19" s="4">
        <f t="shared" si="7"/>
        <v>694.05</v>
      </c>
      <c r="Q19" s="16">
        <v>212.46808573733301</v>
      </c>
    </row>
    <row r="20" spans="1:17">
      <c r="A20" s="4" t="s">
        <v>19</v>
      </c>
      <c r="B20" s="4">
        <v>0.2351</v>
      </c>
      <c r="C20" s="4">
        <v>0.6</v>
      </c>
      <c r="D20" s="4">
        <v>1428.4159999999999</v>
      </c>
      <c r="E20" s="7">
        <v>220.65799999999999</v>
      </c>
      <c r="F20" s="11">
        <f t="shared" si="0"/>
        <v>1480.2926958</v>
      </c>
      <c r="G20" s="4">
        <f t="shared" si="1"/>
        <v>694.05</v>
      </c>
      <c r="H20" s="16">
        <v>211.93979680762399</v>
      </c>
      <c r="I20" s="11">
        <f t="shared" si="2"/>
        <v>1480.2926958</v>
      </c>
      <c r="J20" s="4">
        <f t="shared" si="3"/>
        <v>694.05</v>
      </c>
      <c r="K20" s="16">
        <v>212.82008058492301</v>
      </c>
      <c r="L20" s="11">
        <f t="shared" si="4"/>
        <v>1480.2926958</v>
      </c>
      <c r="M20" s="4">
        <f t="shared" si="5"/>
        <v>694.05</v>
      </c>
      <c r="N20" s="16">
        <v>212.923630618278</v>
      </c>
      <c r="O20" s="11">
        <f t="shared" si="6"/>
        <v>1480.2926958</v>
      </c>
      <c r="P20" s="4">
        <f t="shared" si="7"/>
        <v>694.05</v>
      </c>
      <c r="Q20" s="16">
        <v>213.026350360865</v>
      </c>
    </row>
    <row r="21" spans="1:17">
      <c r="A21" s="4" t="s">
        <v>20</v>
      </c>
      <c r="B21" s="4">
        <v>0.26</v>
      </c>
      <c r="C21" s="4">
        <v>0.6</v>
      </c>
      <c r="D21" s="4">
        <v>1428.4159999999999</v>
      </c>
      <c r="E21" s="7">
        <v>220.65799999999999</v>
      </c>
      <c r="F21" s="11">
        <f t="shared" si="0"/>
        <v>1485.7870799999998</v>
      </c>
      <c r="G21" s="4">
        <f t="shared" si="1"/>
        <v>694.05</v>
      </c>
      <c r="H21" s="16">
        <v>212.43761083837899</v>
      </c>
      <c r="I21" s="11">
        <f t="shared" si="2"/>
        <v>1485.7870799999998</v>
      </c>
      <c r="J21" s="4">
        <f t="shared" si="3"/>
        <v>694.05</v>
      </c>
      <c r="K21" s="16">
        <v>213.324725660653</v>
      </c>
      <c r="L21" s="11">
        <f t="shared" si="4"/>
        <v>1485.7870799999998</v>
      </c>
      <c r="M21" s="4">
        <f t="shared" si="5"/>
        <v>694.05</v>
      </c>
      <c r="N21" s="16">
        <v>213.43840257214001</v>
      </c>
      <c r="O21" s="11">
        <f t="shared" si="6"/>
        <v>1485.7870799999998</v>
      </c>
      <c r="P21" s="4">
        <f t="shared" si="7"/>
        <v>694.05</v>
      </c>
      <c r="Q21" s="16">
        <v>213.541600740039</v>
      </c>
    </row>
    <row r="22" spans="1:17">
      <c r="A22" s="4" t="s">
        <v>21</v>
      </c>
      <c r="B22" s="4">
        <v>0.2848</v>
      </c>
      <c r="C22" s="4">
        <v>0.6</v>
      </c>
      <c r="D22" s="4">
        <v>1428.4159999999999</v>
      </c>
      <c r="E22" s="7">
        <v>220.65799999999999</v>
      </c>
      <c r="F22" s="11">
        <f t="shared" si="0"/>
        <v>1491.2593984</v>
      </c>
      <c r="G22" s="4">
        <f t="shared" si="1"/>
        <v>694.05</v>
      </c>
      <c r="H22" s="16">
        <v>212.88825633514799</v>
      </c>
      <c r="I22" s="11">
        <f t="shared" si="2"/>
        <v>1491.2593984</v>
      </c>
      <c r="J22" s="4">
        <f t="shared" si="3"/>
        <v>694.05</v>
      </c>
      <c r="K22" s="16">
        <v>213.78217431390101</v>
      </c>
      <c r="L22" s="11">
        <f t="shared" si="4"/>
        <v>1491.2593984</v>
      </c>
      <c r="M22" s="4">
        <f t="shared" si="5"/>
        <v>694.05</v>
      </c>
      <c r="N22" s="16">
        <v>213.90593676730501</v>
      </c>
      <c r="O22" s="11">
        <f t="shared" si="6"/>
        <v>1491.2593984</v>
      </c>
      <c r="P22" s="4">
        <f t="shared" si="7"/>
        <v>694.05</v>
      </c>
      <c r="Q22" s="16">
        <v>214.00961140618099</v>
      </c>
    </row>
    <row r="23" spans="1:17">
      <c r="A23" s="4" t="s">
        <v>22</v>
      </c>
      <c r="B23" s="4">
        <v>0.30969999999999998</v>
      </c>
      <c r="C23" s="4">
        <v>0.6</v>
      </c>
      <c r="D23" s="4">
        <v>1428.4159999999999</v>
      </c>
      <c r="E23" s="7">
        <v>220.65799999999999</v>
      </c>
      <c r="F23" s="11">
        <f t="shared" si="0"/>
        <v>1496.7537826</v>
      </c>
      <c r="G23" s="4">
        <f t="shared" si="1"/>
        <v>694.05</v>
      </c>
      <c r="H23" s="16">
        <v>213.29586734600599</v>
      </c>
      <c r="I23" s="11">
        <f t="shared" si="2"/>
        <v>1496.7537826</v>
      </c>
      <c r="J23" s="4">
        <f t="shared" si="3"/>
        <v>694.05</v>
      </c>
      <c r="K23" s="16">
        <v>214.196615824568</v>
      </c>
      <c r="L23" s="11">
        <f t="shared" si="4"/>
        <v>1496.7537826</v>
      </c>
      <c r="M23" s="4">
        <f t="shared" si="5"/>
        <v>694.05</v>
      </c>
      <c r="N23" s="16">
        <v>214.33050436169901</v>
      </c>
      <c r="O23" s="11">
        <f t="shared" si="6"/>
        <v>1496.7537826</v>
      </c>
      <c r="P23" s="4">
        <f t="shared" si="7"/>
        <v>694.05</v>
      </c>
      <c r="Q23" s="16">
        <v>214.43465738541801</v>
      </c>
    </row>
    <row r="24" spans="1:17">
      <c r="A24" s="4" t="s">
        <v>23</v>
      </c>
      <c r="B24" s="4">
        <v>0.33460000000000001</v>
      </c>
      <c r="C24" s="4">
        <v>0.6</v>
      </c>
      <c r="D24" s="4">
        <v>1428.4159999999999</v>
      </c>
      <c r="E24" s="7">
        <v>220.65799999999999</v>
      </c>
      <c r="F24" s="11">
        <f t="shared" si="0"/>
        <v>1502.2481668</v>
      </c>
      <c r="G24" s="4">
        <f t="shared" si="1"/>
        <v>694.05</v>
      </c>
      <c r="H24" s="16">
        <v>213.659403498085</v>
      </c>
      <c r="I24" s="11">
        <f t="shared" si="2"/>
        <v>1502.2481668</v>
      </c>
      <c r="J24" s="4">
        <f t="shared" si="3"/>
        <v>694.05</v>
      </c>
      <c r="K24" s="16">
        <v>214.566982584497</v>
      </c>
      <c r="L24" s="11">
        <f t="shared" si="4"/>
        <v>1502.2481668</v>
      </c>
      <c r="M24" s="4">
        <f t="shared" si="5"/>
        <v>694.05</v>
      </c>
      <c r="N24" s="16">
        <v>214.710997369632</v>
      </c>
      <c r="O24" s="11">
        <f t="shared" si="6"/>
        <v>1502.2481668</v>
      </c>
      <c r="P24" s="4">
        <f t="shared" si="7"/>
        <v>694.05</v>
      </c>
      <c r="Q24" s="16">
        <v>214.81562878462199</v>
      </c>
    </row>
    <row r="25" spans="1:17">
      <c r="A25" s="4" t="s">
        <v>24</v>
      </c>
      <c r="B25" s="4">
        <v>0.35949999999999999</v>
      </c>
      <c r="C25" s="4">
        <v>0.6</v>
      </c>
      <c r="D25" s="4">
        <v>1428.4159999999999</v>
      </c>
      <c r="E25" s="7">
        <v>220.65799999999999</v>
      </c>
      <c r="F25" s="11">
        <f t="shared" si="0"/>
        <v>1507.7425509999998</v>
      </c>
      <c r="G25" s="4">
        <f t="shared" si="1"/>
        <v>694.05</v>
      </c>
      <c r="H25" s="16">
        <v>213.97971319800101</v>
      </c>
      <c r="I25" s="11">
        <f t="shared" si="2"/>
        <v>1507.7425509999998</v>
      </c>
      <c r="J25" s="4">
        <f t="shared" si="3"/>
        <v>694.05</v>
      </c>
      <c r="K25" s="16">
        <v>214.89412312701501</v>
      </c>
      <c r="L25" s="11">
        <f t="shared" si="4"/>
        <v>1507.7425509999998</v>
      </c>
      <c r="M25" s="4">
        <f t="shared" si="5"/>
        <v>694.05</v>
      </c>
      <c r="N25" s="16">
        <v>215.04826451097401</v>
      </c>
      <c r="O25" s="11">
        <f t="shared" si="6"/>
        <v>1507.7425509999998</v>
      </c>
      <c r="P25" s="4">
        <f t="shared" si="7"/>
        <v>694.05</v>
      </c>
      <c r="Q25" s="16">
        <v>215.15337433260601</v>
      </c>
    </row>
    <row r="26" spans="1:17">
      <c r="A26" s="4" t="s">
        <v>25</v>
      </c>
      <c r="B26" s="4">
        <v>0.495</v>
      </c>
      <c r="C26" s="4">
        <v>0.6</v>
      </c>
      <c r="D26" s="4">
        <v>1428.4159999999999</v>
      </c>
      <c r="E26" s="7">
        <v>220.65799999999999</v>
      </c>
      <c r="F26" s="11">
        <f t="shared" si="0"/>
        <v>1537.6417099999999</v>
      </c>
      <c r="G26" s="4">
        <f t="shared" si="1"/>
        <v>694.05</v>
      </c>
      <c r="H26" s="16">
        <v>215.000318799756</v>
      </c>
      <c r="I26" s="11">
        <f t="shared" si="2"/>
        <v>1537.6417099999999</v>
      </c>
      <c r="J26" s="4">
        <f t="shared" si="3"/>
        <v>694.05</v>
      </c>
      <c r="K26" s="16">
        <v>215.95190381443601</v>
      </c>
      <c r="L26" s="11">
        <f t="shared" si="4"/>
        <v>1537.6417099999999</v>
      </c>
      <c r="M26" s="4">
        <f t="shared" si="5"/>
        <v>694.05</v>
      </c>
      <c r="N26" s="16">
        <v>216.16115661094901</v>
      </c>
      <c r="O26" s="11">
        <f t="shared" si="6"/>
        <v>1537.6417099999999</v>
      </c>
      <c r="P26" s="4">
        <f t="shared" si="7"/>
        <v>694.05</v>
      </c>
      <c r="Q26" s="16">
        <v>216.26887002340399</v>
      </c>
    </row>
    <row r="27" spans="1:17">
      <c r="A27" s="4" t="s">
        <v>26</v>
      </c>
      <c r="B27" s="4">
        <v>0.63100000000000001</v>
      </c>
      <c r="C27" s="4">
        <v>0.6</v>
      </c>
      <c r="D27" s="4">
        <v>1428.4159999999999</v>
      </c>
      <c r="E27" s="7">
        <v>220.65799999999999</v>
      </c>
      <c r="F27" s="11">
        <f t="shared" si="0"/>
        <v>1567.651198</v>
      </c>
      <c r="G27" s="4">
        <f t="shared" si="1"/>
        <v>694.05</v>
      </c>
      <c r="H27" s="16">
        <v>214.794705844742</v>
      </c>
      <c r="I27" s="11">
        <f t="shared" si="2"/>
        <v>1567.651198</v>
      </c>
      <c r="J27" s="4">
        <f t="shared" si="3"/>
        <v>694.05</v>
      </c>
      <c r="K27" s="16">
        <v>215.78360105573</v>
      </c>
      <c r="L27" s="11">
        <f t="shared" si="4"/>
        <v>1567.651198</v>
      </c>
      <c r="M27" s="4">
        <f t="shared" si="5"/>
        <v>694.05</v>
      </c>
      <c r="N27" s="16">
        <v>216.048165639149</v>
      </c>
      <c r="O27" s="11">
        <f t="shared" si="6"/>
        <v>1567.651198</v>
      </c>
      <c r="P27" s="4">
        <f t="shared" si="7"/>
        <v>694.05</v>
      </c>
      <c r="Q27" s="16">
        <v>216.15849209069</v>
      </c>
    </row>
    <row r="28" spans="1:17" ht="18.5" thickBot="1">
      <c r="A28" s="4" t="s">
        <v>27</v>
      </c>
      <c r="B28" s="4">
        <v>0.76770000000000005</v>
      </c>
      <c r="C28" s="4">
        <v>0.6</v>
      </c>
      <c r="D28" s="4">
        <v>1428.4159999999999</v>
      </c>
      <c r="E28" s="7">
        <v>220.65799999999999</v>
      </c>
      <c r="F28" s="12">
        <f t="shared" si="0"/>
        <v>1597.8151465999999</v>
      </c>
      <c r="G28" s="13">
        <f t="shared" si="1"/>
        <v>694.05</v>
      </c>
      <c r="H28" s="17">
        <v>212.93209416424699</v>
      </c>
      <c r="I28" s="12">
        <f t="shared" si="2"/>
        <v>1597.8151465999999</v>
      </c>
      <c r="J28" s="13">
        <f t="shared" si="3"/>
        <v>694.05</v>
      </c>
      <c r="K28" s="17">
        <v>213.95849185037801</v>
      </c>
      <c r="L28" s="12">
        <f t="shared" si="4"/>
        <v>1597.8151465999999</v>
      </c>
      <c r="M28" s="13">
        <f t="shared" si="5"/>
        <v>694.05</v>
      </c>
      <c r="N28" s="17">
        <v>214.278653375652</v>
      </c>
      <c r="O28" s="12">
        <f t="shared" si="6"/>
        <v>1597.8151465999999</v>
      </c>
      <c r="P28" s="13">
        <f t="shared" si="7"/>
        <v>694.05</v>
      </c>
      <c r="Q28" s="17">
        <v>214.391606308288</v>
      </c>
    </row>
  </sheetData>
  <mergeCells count="4">
    <mergeCell ref="F3:H3"/>
    <mergeCell ref="I3:K3"/>
    <mergeCell ref="L3:N3"/>
    <mergeCell ref="O3:Q3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6F23-C435-4F4F-ABAB-6625007B14C9}">
  <dimension ref="A1:T28"/>
  <sheetViews>
    <sheetView tabSelected="1" workbookViewId="0">
      <selection activeCell="B1" sqref="B1"/>
    </sheetView>
  </sheetViews>
  <sheetFormatPr defaultRowHeight="18"/>
  <cols>
    <col min="2" max="2" width="8.6640625" customWidth="1"/>
    <col min="4" max="4" width="7.83203125" customWidth="1"/>
    <col min="5" max="5" width="11.9140625" bestFit="1" customWidth="1"/>
    <col min="8" max="8" width="9.5" bestFit="1" customWidth="1"/>
    <col min="11" max="11" width="9.5" bestFit="1" customWidth="1"/>
    <col min="14" max="14" width="9.5" bestFit="1" customWidth="1"/>
    <col min="17" max="17" width="9.5" bestFit="1" customWidth="1"/>
    <col min="19" max="19" width="23.33203125" customWidth="1"/>
    <col min="20" max="21" width="8.5" customWidth="1"/>
  </cols>
  <sheetData>
    <row r="1" spans="1:20">
      <c r="A1" t="s">
        <v>0</v>
      </c>
      <c r="B1">
        <f>$T$4*'inches full-scale'!B1</f>
        <v>634.63499999999999</v>
      </c>
      <c r="C1" t="s">
        <v>38</v>
      </c>
    </row>
    <row r="2" spans="1:20" ht="18.5" thickBot="1">
      <c r="S2" t="s">
        <v>44</v>
      </c>
      <c r="T2">
        <v>2313.5</v>
      </c>
    </row>
    <row r="3" spans="1:20">
      <c r="F3" s="18" t="s">
        <v>34</v>
      </c>
      <c r="G3" s="19"/>
      <c r="H3" s="20"/>
      <c r="I3" s="18" t="s">
        <v>35</v>
      </c>
      <c r="J3" s="19"/>
      <c r="K3" s="20"/>
      <c r="L3" s="18" t="s">
        <v>36</v>
      </c>
      <c r="M3" s="19"/>
      <c r="N3" s="20"/>
      <c r="O3" s="18" t="s">
        <v>37</v>
      </c>
      <c r="P3" s="19"/>
      <c r="Q3" s="20"/>
      <c r="S3" t="s">
        <v>45</v>
      </c>
      <c r="T3">
        <v>1269.27</v>
      </c>
    </row>
    <row r="4" spans="1:20" ht="18.5" thickBot="1">
      <c r="A4" s="1" t="s">
        <v>2</v>
      </c>
      <c r="B4" s="1" t="s">
        <v>3</v>
      </c>
      <c r="C4" s="1" t="s">
        <v>4</v>
      </c>
      <c r="D4" s="1" t="s">
        <v>39</v>
      </c>
      <c r="E4" s="5" t="s">
        <v>40</v>
      </c>
      <c r="F4" s="8" t="s">
        <v>41</v>
      </c>
      <c r="G4" s="1" t="s">
        <v>42</v>
      </c>
      <c r="H4" s="9" t="s">
        <v>43</v>
      </c>
      <c r="I4" s="8" t="s">
        <v>41</v>
      </c>
      <c r="J4" s="1" t="s">
        <v>42</v>
      </c>
      <c r="K4" s="9" t="s">
        <v>43</v>
      </c>
      <c r="L4" s="8" t="s">
        <v>41</v>
      </c>
      <c r="M4" s="1" t="s">
        <v>42</v>
      </c>
      <c r="N4" s="9" t="s">
        <v>43</v>
      </c>
      <c r="O4" s="8" t="s">
        <v>41</v>
      </c>
      <c r="P4" s="1" t="s">
        <v>42</v>
      </c>
      <c r="Q4" s="9" t="s">
        <v>43</v>
      </c>
      <c r="S4" t="s">
        <v>46</v>
      </c>
      <c r="T4">
        <f>T3/T2</f>
        <v>0.54863626539874644</v>
      </c>
    </row>
    <row r="5" spans="1:20" ht="18.5" thickTop="1">
      <c r="A5" s="2" t="s">
        <v>28</v>
      </c>
      <c r="B5" s="2">
        <v>0.28189999999999998</v>
      </c>
      <c r="C5" s="2">
        <v>0.5</v>
      </c>
      <c r="D5" s="21">
        <f>$T$4*'inches full-scale'!D5</f>
        <v>735.35309696563638</v>
      </c>
      <c r="E5" s="22">
        <f>$T$4*'inches full-scale'!E5</f>
        <v>136.59561690512211</v>
      </c>
      <c r="F5" s="10">
        <f>$D5+$E5*$B5</f>
        <v>773.8594013711903</v>
      </c>
      <c r="G5" s="2">
        <f>$C5*$B$1</f>
        <v>317.3175</v>
      </c>
      <c r="H5" s="14">
        <f>$T$4*'inches full-scale'!H5</f>
        <v>111.61109922553699</v>
      </c>
      <c r="I5" s="10">
        <f>$D5+$E5*$B5</f>
        <v>773.8594013711903</v>
      </c>
      <c r="J5" s="2">
        <f>$C5*$B$1</f>
        <v>317.3175</v>
      </c>
      <c r="K5" s="14">
        <f>$T$4*'inches full-scale'!K5</f>
        <v>111.89455987060106</v>
      </c>
      <c r="L5" s="10">
        <f>$D5+$E5*$B5</f>
        <v>773.8594013711903</v>
      </c>
      <c r="M5" s="2">
        <f>$C5*$B$1</f>
        <v>317.3175</v>
      </c>
      <c r="N5" s="14">
        <f>$T$4*'inches full-scale'!N5</f>
        <v>111.77534106837547</v>
      </c>
      <c r="O5" s="10">
        <f>$D5+$E5*$B5</f>
        <v>773.8594013711903</v>
      </c>
      <c r="P5" s="2">
        <f>$C5*$B$1</f>
        <v>317.3175</v>
      </c>
      <c r="Q5" s="14">
        <f>$T$4*'inches full-scale'!Q5</f>
        <v>111.80732187801597</v>
      </c>
    </row>
    <row r="6" spans="1:20">
      <c r="A6" s="3" t="s">
        <v>5</v>
      </c>
      <c r="B6" s="3">
        <v>0.30399999999999999</v>
      </c>
      <c r="C6" s="3">
        <v>0.5</v>
      </c>
      <c r="D6" s="21">
        <f>$T$4*'inches full-scale'!D6</f>
        <v>735.35309696563638</v>
      </c>
      <c r="E6" s="22">
        <f>$T$4*'inches full-scale'!E6</f>
        <v>136.59561690512211</v>
      </c>
      <c r="F6" s="10">
        <f t="shared" ref="F6:F28" si="0">$D6+$E6*$B6</f>
        <v>776.87816450479352</v>
      </c>
      <c r="G6" s="2">
        <f t="shared" ref="G6:G28" si="1">$C6*$B$1</f>
        <v>317.3175</v>
      </c>
      <c r="H6" s="14">
        <f>$T$4*'inches full-scale'!H6</f>
        <v>111.8107099461827</v>
      </c>
      <c r="I6" s="10">
        <f t="shared" ref="I6:I28" si="2">$D6+$E6*$B6</f>
        <v>776.87816450479352</v>
      </c>
      <c r="J6" s="2">
        <f t="shared" ref="J6:J28" si="3">$C6*$B$1</f>
        <v>317.3175</v>
      </c>
      <c r="K6" s="14">
        <f>$T$4*'inches full-scale'!K6</f>
        <v>112.09702800634489</v>
      </c>
      <c r="L6" s="10">
        <f t="shared" ref="L6:L28" si="4">$D6+$E6*$B6</f>
        <v>776.87816450479352</v>
      </c>
      <c r="M6" s="2">
        <f t="shared" ref="M6:M28" si="5">$C6*$B$1</f>
        <v>317.3175</v>
      </c>
      <c r="N6" s="14">
        <f>$T$4*'inches full-scale'!N6</f>
        <v>111.98092611054062</v>
      </c>
      <c r="O6" s="10">
        <f t="shared" ref="O6:O28" si="6">$D6+$E6*$B6</f>
        <v>776.87816450479352</v>
      </c>
      <c r="P6" s="2">
        <f t="shared" ref="P6:P28" si="7">$C6*$B$1</f>
        <v>317.3175</v>
      </c>
      <c r="Q6" s="14">
        <f>$T$4*'inches full-scale'!Q6</f>
        <v>112.01328567491102</v>
      </c>
    </row>
    <row r="7" spans="1:20">
      <c r="A7" s="3" t="s">
        <v>6</v>
      </c>
      <c r="B7" s="3">
        <v>0.32600000000000001</v>
      </c>
      <c r="C7" s="3">
        <v>0.5</v>
      </c>
      <c r="D7" s="21">
        <f>$T$4*'inches full-scale'!D7</f>
        <v>735.35309696563638</v>
      </c>
      <c r="E7" s="22">
        <f>$T$4*'inches full-scale'!E7</f>
        <v>136.59561690512211</v>
      </c>
      <c r="F7" s="10">
        <f t="shared" si="0"/>
        <v>779.88326807670614</v>
      </c>
      <c r="G7" s="2">
        <f t="shared" si="1"/>
        <v>317.3175</v>
      </c>
      <c r="H7" s="14">
        <f>$T$4*'inches full-scale'!H7</f>
        <v>111.98950362179505</v>
      </c>
      <c r="I7" s="10">
        <f t="shared" si="2"/>
        <v>779.88326807670614</v>
      </c>
      <c r="J7" s="2">
        <f t="shared" si="3"/>
        <v>317.3175</v>
      </c>
      <c r="K7" s="14">
        <f>$T$4*'inches full-scale'!K7</f>
        <v>112.27866616208578</v>
      </c>
      <c r="L7" s="10">
        <f t="shared" si="4"/>
        <v>779.88326807670614</v>
      </c>
      <c r="M7" s="2">
        <f t="shared" si="5"/>
        <v>317.3175</v>
      </c>
      <c r="N7" s="14">
        <f>$T$4*'inches full-scale'!N7</f>
        <v>112.16566706587915</v>
      </c>
      <c r="O7" s="10">
        <f t="shared" si="6"/>
        <v>779.88326807670614</v>
      </c>
      <c r="P7" s="2">
        <f t="shared" si="7"/>
        <v>317.3175</v>
      </c>
      <c r="Q7" s="14">
        <f>$T$4*'inches full-scale'!Q7</f>
        <v>112.19840367004235</v>
      </c>
    </row>
    <row r="8" spans="1:20">
      <c r="A8" s="3" t="s">
        <v>7</v>
      </c>
      <c r="B8" s="3">
        <v>0.34799999999999998</v>
      </c>
      <c r="C8" s="3">
        <v>0.5</v>
      </c>
      <c r="D8" s="21">
        <f>$T$4*'inches full-scale'!D8</f>
        <v>735.35309696563638</v>
      </c>
      <c r="E8" s="22">
        <f>$T$4*'inches full-scale'!E8</f>
        <v>136.59561690512211</v>
      </c>
      <c r="F8" s="10">
        <f t="shared" si="0"/>
        <v>782.88837164861889</v>
      </c>
      <c r="G8" s="2">
        <f t="shared" si="1"/>
        <v>317.3175</v>
      </c>
      <c r="H8" s="14">
        <f>$T$4*'inches full-scale'!H8</f>
        <v>112.14833310578619</v>
      </c>
      <c r="I8" s="10">
        <f t="shared" si="2"/>
        <v>782.88837164861889</v>
      </c>
      <c r="J8" s="2">
        <f t="shared" si="3"/>
        <v>317.3175</v>
      </c>
      <c r="K8" s="14">
        <f>$T$4*'inches full-scale'!K8</f>
        <v>112.44034009889933</v>
      </c>
      <c r="L8" s="10">
        <f t="shared" si="4"/>
        <v>782.88837164861889</v>
      </c>
      <c r="M8" s="2">
        <f t="shared" si="5"/>
        <v>317.3175</v>
      </c>
      <c r="N8" s="14">
        <f>$T$4*'inches full-scale'!N8</f>
        <v>112.33044377531114</v>
      </c>
      <c r="O8" s="10">
        <f t="shared" si="6"/>
        <v>782.88837164861889</v>
      </c>
      <c r="P8" s="2">
        <f t="shared" si="7"/>
        <v>317.3175</v>
      </c>
      <c r="Q8" s="14">
        <f>$T$4*'inches full-scale'!Q8</f>
        <v>112.36355741524892</v>
      </c>
    </row>
    <row r="9" spans="1:20">
      <c r="A9" s="3" t="s">
        <v>8</v>
      </c>
      <c r="B9" s="3">
        <v>0.37</v>
      </c>
      <c r="C9" s="3">
        <v>0.5</v>
      </c>
      <c r="D9" s="21">
        <f>$T$4*'inches full-scale'!D9</f>
        <v>735.35309696563638</v>
      </c>
      <c r="E9" s="22">
        <f>$T$4*'inches full-scale'!E9</f>
        <v>136.59561690512211</v>
      </c>
      <c r="F9" s="10">
        <f t="shared" si="0"/>
        <v>785.89347522053151</v>
      </c>
      <c r="G9" s="2">
        <f t="shared" si="1"/>
        <v>317.3175</v>
      </c>
      <c r="H9" s="14">
        <f>$T$4*'inches full-scale'!H9</f>
        <v>112.28709803328056</v>
      </c>
      <c r="I9" s="10">
        <f t="shared" si="2"/>
        <v>785.89347522053151</v>
      </c>
      <c r="J9" s="2">
        <f t="shared" si="3"/>
        <v>317.3175</v>
      </c>
      <c r="K9" s="14">
        <f>$T$4*'inches full-scale'!K9</f>
        <v>112.58194943851989</v>
      </c>
      <c r="L9" s="10">
        <f t="shared" si="4"/>
        <v>785.89347522053151</v>
      </c>
      <c r="M9" s="2">
        <f t="shared" si="5"/>
        <v>317.3175</v>
      </c>
      <c r="N9" s="14">
        <f>$T$4*'inches full-scale'!N9</f>
        <v>112.47515584604142</v>
      </c>
      <c r="O9" s="10">
        <f t="shared" si="6"/>
        <v>785.89347522053151</v>
      </c>
      <c r="P9" s="2">
        <f t="shared" si="7"/>
        <v>317.3175</v>
      </c>
      <c r="Q9" s="14">
        <f>$T$4*'inches full-scale'!Q9</f>
        <v>112.50864651595526</v>
      </c>
    </row>
    <row r="10" spans="1:20">
      <c r="A10" s="3" t="s">
        <v>9</v>
      </c>
      <c r="B10" s="3">
        <v>0.39200000000000002</v>
      </c>
      <c r="C10" s="3">
        <v>0.5</v>
      </c>
      <c r="D10" s="21">
        <f>$T$4*'inches full-scale'!D10</f>
        <v>735.35309696563638</v>
      </c>
      <c r="E10" s="22">
        <f>$T$4*'inches full-scale'!E10</f>
        <v>136.59561690512211</v>
      </c>
      <c r="F10" s="10">
        <f t="shared" si="0"/>
        <v>788.89857879244425</v>
      </c>
      <c r="G10" s="2">
        <f t="shared" si="1"/>
        <v>317.3175</v>
      </c>
      <c r="H10" s="14">
        <f>$T$4*'inches full-scale'!H10</f>
        <v>112.4056929913086</v>
      </c>
      <c r="I10" s="10">
        <f t="shared" si="2"/>
        <v>788.89857879244425</v>
      </c>
      <c r="J10" s="2">
        <f t="shared" si="3"/>
        <v>317.3175</v>
      </c>
      <c r="K10" s="14">
        <f>$T$4*'inches full-scale'!K10</f>
        <v>112.70338876308136</v>
      </c>
      <c r="L10" s="10">
        <f t="shared" si="4"/>
        <v>788.89857879244425</v>
      </c>
      <c r="M10" s="2">
        <f t="shared" si="5"/>
        <v>317.3175</v>
      </c>
      <c r="N10" s="14">
        <f>$T$4*'inches full-scale'!N10</f>
        <v>112.59969785497319</v>
      </c>
      <c r="O10" s="10">
        <f t="shared" si="6"/>
        <v>788.89857879244425</v>
      </c>
      <c r="P10" s="2">
        <f t="shared" si="7"/>
        <v>317.3175</v>
      </c>
      <c r="Q10" s="14">
        <f>$T$4*'inches full-scale'!Q10</f>
        <v>112.63356554841934</v>
      </c>
    </row>
    <row r="11" spans="1:20">
      <c r="A11" s="3" t="s">
        <v>10</v>
      </c>
      <c r="B11" s="3">
        <v>0.41399999999999998</v>
      </c>
      <c r="C11" s="3">
        <v>0.5</v>
      </c>
      <c r="D11" s="21">
        <f>$T$4*'inches full-scale'!D11</f>
        <v>735.35309696563638</v>
      </c>
      <c r="E11" s="22">
        <f>$T$4*'inches full-scale'!E11</f>
        <v>136.59561690512211</v>
      </c>
      <c r="F11" s="10">
        <f t="shared" si="0"/>
        <v>791.90368236435688</v>
      </c>
      <c r="G11" s="2">
        <f t="shared" si="1"/>
        <v>317.3175</v>
      </c>
      <c r="H11" s="14">
        <f>$T$4*'inches full-scale'!H11</f>
        <v>112.50400746158638</v>
      </c>
      <c r="I11" s="10">
        <f t="shared" si="2"/>
        <v>791.90368236435688</v>
      </c>
      <c r="J11" s="2">
        <f t="shared" si="3"/>
        <v>317.3175</v>
      </c>
      <c r="K11" s="14">
        <f>$T$4*'inches full-scale'!K11</f>
        <v>112.80454755817425</v>
      </c>
      <c r="L11" s="10">
        <f t="shared" si="4"/>
        <v>791.90368236435688</v>
      </c>
      <c r="M11" s="2">
        <f t="shared" si="5"/>
        <v>317.3175</v>
      </c>
      <c r="N11" s="14">
        <f>$T$4*'inches full-scale'!N11</f>
        <v>112.70395929208605</v>
      </c>
      <c r="O11" s="10">
        <f t="shared" si="6"/>
        <v>791.90368236435688</v>
      </c>
      <c r="P11" s="2">
        <f t="shared" si="7"/>
        <v>317.3175</v>
      </c>
      <c r="Q11" s="14">
        <f>$T$4*'inches full-scale'!Q11</f>
        <v>112.73820400314803</v>
      </c>
    </row>
    <row r="12" spans="1:20">
      <c r="A12" s="3" t="s">
        <v>11</v>
      </c>
      <c r="B12" s="3">
        <v>0.436</v>
      </c>
      <c r="C12" s="3">
        <v>0.5</v>
      </c>
      <c r="D12" s="21">
        <f>$T$4*'inches full-scale'!D12</f>
        <v>735.35309696563638</v>
      </c>
      <c r="E12" s="22">
        <f>$T$4*'inches full-scale'!E12</f>
        <v>136.59561690512211</v>
      </c>
      <c r="F12" s="10">
        <f t="shared" si="0"/>
        <v>794.90878593626962</v>
      </c>
      <c r="G12" s="2">
        <f t="shared" si="1"/>
        <v>317.3175</v>
      </c>
      <c r="H12" s="14">
        <f>$T$4*'inches full-scale'!H12</f>
        <v>112.58192575762851</v>
      </c>
      <c r="I12" s="10">
        <f t="shared" si="2"/>
        <v>794.90878593626962</v>
      </c>
      <c r="J12" s="2">
        <f t="shared" si="3"/>
        <v>317.3175</v>
      </c>
      <c r="K12" s="14">
        <f>$T$4*'inches full-scale'!K12</f>
        <v>112.8853101502484</v>
      </c>
      <c r="L12" s="10">
        <f t="shared" si="4"/>
        <v>794.90878593626962</v>
      </c>
      <c r="M12" s="2">
        <f t="shared" si="5"/>
        <v>317.3175</v>
      </c>
      <c r="N12" s="14">
        <f>$T$4*'inches full-scale'!N12</f>
        <v>112.78782449815091</v>
      </c>
      <c r="O12" s="10">
        <f t="shared" si="6"/>
        <v>794.90878593626962</v>
      </c>
      <c r="P12" s="2">
        <f t="shared" si="7"/>
        <v>317.3175</v>
      </c>
      <c r="Q12" s="14">
        <f>$T$4*'inches full-scale'!Q12</f>
        <v>112.822446222647</v>
      </c>
    </row>
    <row r="13" spans="1:20">
      <c r="A13" s="3" t="s">
        <v>12</v>
      </c>
      <c r="B13" s="3">
        <v>0.45810000000000001</v>
      </c>
      <c r="C13" s="3">
        <v>0.5</v>
      </c>
      <c r="D13" s="21">
        <f>$T$4*'inches full-scale'!D13</f>
        <v>735.35309696563638</v>
      </c>
      <c r="E13" s="22">
        <f>$T$4*'inches full-scale'!E13</f>
        <v>136.59561690512211</v>
      </c>
      <c r="F13" s="10">
        <f t="shared" si="0"/>
        <v>797.92754906987284</v>
      </c>
      <c r="G13" s="2">
        <f t="shared" si="1"/>
        <v>317.3175</v>
      </c>
      <c r="H13" s="14">
        <f>$T$4*'inches full-scale'!H13</f>
        <v>112.63954083578713</v>
      </c>
      <c r="I13" s="10">
        <f t="shared" si="2"/>
        <v>797.92754906987284</v>
      </c>
      <c r="J13" s="2">
        <f t="shared" si="3"/>
        <v>317.3175</v>
      </c>
      <c r="K13" s="14">
        <f>$T$4*'inches full-scale'!K13</f>
        <v>112.945782446424</v>
      </c>
      <c r="L13" s="10">
        <f t="shared" si="4"/>
        <v>797.92754906987284</v>
      </c>
      <c r="M13" s="2">
        <f t="shared" si="5"/>
        <v>317.3175</v>
      </c>
      <c r="N13" s="14">
        <f>$T$4*'inches full-scale'!N13</f>
        <v>112.85141350752636</v>
      </c>
      <c r="O13" s="10">
        <f t="shared" si="6"/>
        <v>797.92754906987284</v>
      </c>
      <c r="P13" s="2">
        <f t="shared" si="7"/>
        <v>317.3175</v>
      </c>
      <c r="Q13" s="14">
        <f>$T$4*'inches full-scale'!Q13</f>
        <v>112.8864139579369</v>
      </c>
    </row>
    <row r="14" spans="1:20">
      <c r="A14" s="3" t="s">
        <v>13</v>
      </c>
      <c r="B14" s="3">
        <v>0.56999999999999995</v>
      </c>
      <c r="C14" s="3">
        <v>0.5</v>
      </c>
      <c r="D14" s="21">
        <f>$T$4*'inches full-scale'!D14</f>
        <v>735.35309696563638</v>
      </c>
      <c r="E14" s="22">
        <f>$T$4*'inches full-scale'!E14</f>
        <v>136.59561690512211</v>
      </c>
      <c r="F14" s="10">
        <f t="shared" si="0"/>
        <v>813.21259860155601</v>
      </c>
      <c r="G14" s="2">
        <f t="shared" si="1"/>
        <v>317.3175</v>
      </c>
      <c r="H14" s="14">
        <f>$T$4*'inches full-scale'!H14</f>
        <v>112.60872790764304</v>
      </c>
      <c r="I14" s="10">
        <f t="shared" si="2"/>
        <v>813.21259860155601</v>
      </c>
      <c r="J14" s="2">
        <f t="shared" si="3"/>
        <v>317.3175</v>
      </c>
      <c r="K14" s="14">
        <f>$T$4*'inches full-scale'!K14</f>
        <v>112.92943716727103</v>
      </c>
      <c r="L14" s="10">
        <f t="shared" si="4"/>
        <v>813.21259860155601</v>
      </c>
      <c r="M14" s="2">
        <f t="shared" si="5"/>
        <v>317.3175</v>
      </c>
      <c r="N14" s="14">
        <f>$T$4*'inches full-scale'!N14</f>
        <v>112.8508498539573</v>
      </c>
      <c r="O14" s="10">
        <f t="shared" si="6"/>
        <v>813.21259860155601</v>
      </c>
      <c r="P14" s="2">
        <f t="shared" si="7"/>
        <v>317.3175</v>
      </c>
      <c r="Q14" s="14">
        <f>$T$4*'inches full-scale'!Q14</f>
        <v>112.88776799905067</v>
      </c>
    </row>
    <row r="15" spans="1:20">
      <c r="A15" s="3" t="s">
        <v>14</v>
      </c>
      <c r="B15" s="3">
        <v>0.68</v>
      </c>
      <c r="C15" s="3">
        <v>0.5</v>
      </c>
      <c r="D15" s="21">
        <f>$T$4*'inches full-scale'!D15</f>
        <v>735.35309696563638</v>
      </c>
      <c r="E15" s="22">
        <f>$T$4*'inches full-scale'!E15</f>
        <v>136.59561690512211</v>
      </c>
      <c r="F15" s="10">
        <f t="shared" si="0"/>
        <v>828.23811646111949</v>
      </c>
      <c r="G15" s="2">
        <f t="shared" si="1"/>
        <v>317.3175</v>
      </c>
      <c r="H15" s="14">
        <f>$T$4*'inches full-scale'!H15</f>
        <v>111.97991860151829</v>
      </c>
      <c r="I15" s="10">
        <f t="shared" si="2"/>
        <v>828.23811646111949</v>
      </c>
      <c r="J15" s="2">
        <f t="shared" si="3"/>
        <v>317.3175</v>
      </c>
      <c r="K15" s="14">
        <f>$T$4*'inches full-scale'!K15</f>
        <v>112.31484931869598</v>
      </c>
      <c r="L15" s="10">
        <f t="shared" si="4"/>
        <v>828.23811646111949</v>
      </c>
      <c r="M15" s="2">
        <f t="shared" si="5"/>
        <v>317.3175</v>
      </c>
      <c r="N15" s="14">
        <f>$T$4*'inches full-scale'!N15</f>
        <v>112.25177518831308</v>
      </c>
      <c r="O15" s="10">
        <f t="shared" si="6"/>
        <v>828.23811646111949</v>
      </c>
      <c r="P15" s="2">
        <f t="shared" si="7"/>
        <v>317.3175</v>
      </c>
      <c r="Q15" s="14">
        <f>$T$4*'inches full-scale'!Q15</f>
        <v>112.29057838222404</v>
      </c>
    </row>
    <row r="16" spans="1:20">
      <c r="A16" s="3" t="s">
        <v>15</v>
      </c>
      <c r="B16" s="3">
        <v>0.7903</v>
      </c>
      <c r="C16" s="3">
        <v>0.5</v>
      </c>
      <c r="D16" s="21">
        <f>$T$4*'inches full-scale'!D16</f>
        <v>735.35309696563638</v>
      </c>
      <c r="E16" s="22">
        <f>$T$4*'inches full-scale'!E16</f>
        <v>136.59561690512211</v>
      </c>
      <c r="F16" s="10">
        <f t="shared" si="0"/>
        <v>843.30461300575439</v>
      </c>
      <c r="G16" s="2">
        <f t="shared" si="1"/>
        <v>317.3175</v>
      </c>
      <c r="H16" s="14">
        <f>$T$4*'inches full-scale'!H16</f>
        <v>110.65610114493654</v>
      </c>
      <c r="I16" s="10">
        <f t="shared" si="2"/>
        <v>843.30461300575439</v>
      </c>
      <c r="J16" s="2">
        <f t="shared" si="3"/>
        <v>317.3175</v>
      </c>
      <c r="K16" s="14">
        <f>$T$4*'inches full-scale'!K16</f>
        <v>111.00529279023789</v>
      </c>
      <c r="L16" s="10">
        <f t="shared" si="4"/>
        <v>843.30461300575439</v>
      </c>
      <c r="M16" s="2">
        <f t="shared" si="5"/>
        <v>317.3175</v>
      </c>
      <c r="N16" s="14">
        <f>$T$4*'inches full-scale'!N16</f>
        <v>110.95777504683448</v>
      </c>
      <c r="O16" s="10">
        <f t="shared" si="6"/>
        <v>843.30461300575439</v>
      </c>
      <c r="P16" s="2">
        <f t="shared" si="7"/>
        <v>317.3175</v>
      </c>
      <c r="Q16" s="14">
        <f>$T$4*'inches full-scale'!Q16</f>
        <v>110.99846850393983</v>
      </c>
    </row>
    <row r="17" spans="1:17">
      <c r="A17" s="4" t="s">
        <v>16</v>
      </c>
      <c r="B17" s="4">
        <v>0.1605</v>
      </c>
      <c r="C17" s="4">
        <v>0.6</v>
      </c>
      <c r="D17" s="23">
        <f>$T$4*'inches full-scale'!D17</f>
        <v>783.68081967581577</v>
      </c>
      <c r="E17" s="24">
        <f>$T$4*'inches full-scale'!E17</f>
        <v>121.06098105035659</v>
      </c>
      <c r="F17" s="11">
        <f t="shared" si="0"/>
        <v>803.11110713439803</v>
      </c>
      <c r="G17" s="4">
        <f t="shared" si="1"/>
        <v>380.78100000000001</v>
      </c>
      <c r="H17" s="25">
        <f>$T$4*'inches full-scale'!H17</f>
        <v>115.29900073133776</v>
      </c>
      <c r="I17" s="11">
        <f t="shared" si="2"/>
        <v>803.11110713439803</v>
      </c>
      <c r="J17" s="4">
        <f t="shared" si="3"/>
        <v>380.78100000000001</v>
      </c>
      <c r="K17" s="25">
        <f>$T$4*'inches full-scale'!K17</f>
        <v>115.77072694862603</v>
      </c>
      <c r="L17" s="11">
        <f t="shared" si="4"/>
        <v>803.11110713439803</v>
      </c>
      <c r="M17" s="4">
        <f t="shared" si="5"/>
        <v>380.78100000000001</v>
      </c>
      <c r="N17" s="25">
        <f>$T$4*'inches full-scale'!N17</f>
        <v>115.81089093791678</v>
      </c>
      <c r="O17" s="11">
        <f t="shared" si="6"/>
        <v>803.11110713439803</v>
      </c>
      <c r="P17" s="4">
        <f t="shared" si="7"/>
        <v>380.78100000000001</v>
      </c>
      <c r="Q17" s="25">
        <f>$T$4*'inches full-scale'!Q17</f>
        <v>115.86646024020833</v>
      </c>
    </row>
    <row r="18" spans="1:17">
      <c r="A18" s="4" t="s">
        <v>17</v>
      </c>
      <c r="B18" s="4">
        <v>0.18540000000000001</v>
      </c>
      <c r="C18" s="4">
        <v>0.6</v>
      </c>
      <c r="D18" s="23">
        <f>$T$4*'inches full-scale'!D18</f>
        <v>783.68081967581577</v>
      </c>
      <c r="E18" s="24">
        <f>$T$4*'inches full-scale'!E18</f>
        <v>121.06098105035659</v>
      </c>
      <c r="F18" s="11">
        <f t="shared" si="0"/>
        <v>806.12552556255184</v>
      </c>
      <c r="G18" s="4">
        <f t="shared" si="1"/>
        <v>380.78100000000001</v>
      </c>
      <c r="H18" s="25">
        <f>$T$4*'inches full-scale'!H18</f>
        <v>115.65776582347497</v>
      </c>
      <c r="I18" s="11">
        <f t="shared" si="2"/>
        <v>806.12552556255184</v>
      </c>
      <c r="J18" s="4">
        <f t="shared" si="3"/>
        <v>380.78100000000001</v>
      </c>
      <c r="K18" s="25">
        <f>$T$4*'inches full-scale'!K18</f>
        <v>116.13323962457055</v>
      </c>
      <c r="L18" s="11">
        <f t="shared" si="4"/>
        <v>806.12552556255184</v>
      </c>
      <c r="M18" s="4">
        <f t="shared" si="5"/>
        <v>380.78100000000001</v>
      </c>
      <c r="N18" s="25">
        <f>$T$4*'inches full-scale'!N18</f>
        <v>116.17895932223546</v>
      </c>
      <c r="O18" s="11">
        <f t="shared" si="6"/>
        <v>806.12552556255184</v>
      </c>
      <c r="P18" s="4">
        <f t="shared" si="7"/>
        <v>380.78100000000001</v>
      </c>
      <c r="Q18" s="25">
        <f>$T$4*'inches full-scale'!Q18</f>
        <v>116.2347910950362</v>
      </c>
    </row>
    <row r="19" spans="1:17">
      <c r="A19" s="4" t="s">
        <v>18</v>
      </c>
      <c r="B19" s="4">
        <v>0.2102</v>
      </c>
      <c r="C19" s="4">
        <v>0.6</v>
      </c>
      <c r="D19" s="23">
        <f>$T$4*'inches full-scale'!D19</f>
        <v>783.68081967581577</v>
      </c>
      <c r="E19" s="24">
        <f>$T$4*'inches full-scale'!E19</f>
        <v>121.06098105035659</v>
      </c>
      <c r="F19" s="11">
        <f t="shared" si="0"/>
        <v>809.12783789260072</v>
      </c>
      <c r="G19" s="4">
        <f t="shared" si="1"/>
        <v>380.78100000000001</v>
      </c>
      <c r="H19" s="25">
        <f>$T$4*'inches full-scale'!H19</f>
        <v>115.98114247556499</v>
      </c>
      <c r="I19" s="11">
        <f t="shared" si="2"/>
        <v>809.12783789260072</v>
      </c>
      <c r="J19" s="4">
        <f t="shared" si="3"/>
        <v>380.78100000000001</v>
      </c>
      <c r="K19" s="25">
        <f>$T$4*'inches full-scale'!K19</f>
        <v>116.46034958658825</v>
      </c>
      <c r="L19" s="11">
        <f t="shared" si="4"/>
        <v>809.12783789260072</v>
      </c>
      <c r="M19" s="4">
        <f t="shared" si="5"/>
        <v>380.78100000000001</v>
      </c>
      <c r="N19" s="25">
        <f>$T$4*'inches full-scale'!N19</f>
        <v>116.5116038324645</v>
      </c>
      <c r="O19" s="11">
        <f t="shared" si="6"/>
        <v>809.12783789260072</v>
      </c>
      <c r="P19" s="4">
        <f t="shared" si="7"/>
        <v>380.78100000000001</v>
      </c>
      <c r="Q19" s="25">
        <f>$T$4*'inches full-scale'!Q19</f>
        <v>116.56769707535105</v>
      </c>
    </row>
    <row r="20" spans="1:17">
      <c r="A20" s="4" t="s">
        <v>19</v>
      </c>
      <c r="B20" s="4">
        <v>0.2351</v>
      </c>
      <c r="C20" s="4">
        <v>0.6</v>
      </c>
      <c r="D20" s="23">
        <f>$T$4*'inches full-scale'!D20</f>
        <v>783.68081967581577</v>
      </c>
      <c r="E20" s="24">
        <f>$T$4*'inches full-scale'!E20</f>
        <v>121.06098105035659</v>
      </c>
      <c r="F20" s="11">
        <f t="shared" si="0"/>
        <v>812.14225632075465</v>
      </c>
      <c r="G20" s="4">
        <f t="shared" si="1"/>
        <v>380.78100000000001</v>
      </c>
      <c r="H20" s="25">
        <f>$T$4*'inches full-scale'!H20</f>
        <v>116.27785860990399</v>
      </c>
      <c r="I20" s="11">
        <f t="shared" si="2"/>
        <v>812.14225632075465</v>
      </c>
      <c r="J20" s="4">
        <f t="shared" si="3"/>
        <v>380.78100000000001</v>
      </c>
      <c r="K20" s="25">
        <f>$T$4*'inches full-scale'!K20</f>
        <v>116.76081421397242</v>
      </c>
      <c r="L20" s="11">
        <f t="shared" si="4"/>
        <v>812.14225632075465</v>
      </c>
      <c r="M20" s="4">
        <f t="shared" si="5"/>
        <v>380.78100000000001</v>
      </c>
      <c r="N20" s="25">
        <f>$T$4*'inches full-scale'!N20</f>
        <v>116.81762551755422</v>
      </c>
      <c r="O20" s="11">
        <f t="shared" si="6"/>
        <v>812.14225632075465</v>
      </c>
      <c r="P20" s="4">
        <f t="shared" si="7"/>
        <v>380.78100000000001</v>
      </c>
      <c r="Q20" s="25">
        <f>$T$4*'inches full-scale'!Q20</f>
        <v>116.87398129350987</v>
      </c>
    </row>
    <row r="21" spans="1:17">
      <c r="A21" s="4" t="s">
        <v>20</v>
      </c>
      <c r="B21" s="4">
        <v>0.26</v>
      </c>
      <c r="C21" s="4">
        <v>0.6</v>
      </c>
      <c r="D21" s="23">
        <f>$T$4*'inches full-scale'!D21</f>
        <v>783.68081967581577</v>
      </c>
      <c r="E21" s="24">
        <f>$T$4*'inches full-scale'!E21</f>
        <v>121.06098105035659</v>
      </c>
      <c r="F21" s="11">
        <f t="shared" si="0"/>
        <v>815.15667474890847</v>
      </c>
      <c r="G21" s="4">
        <f t="shared" si="1"/>
        <v>380.78100000000001</v>
      </c>
      <c r="H21" s="25">
        <f>$T$4*'inches full-scale'!H21</f>
        <v>116.55097744060051</v>
      </c>
      <c r="I21" s="11">
        <f t="shared" si="2"/>
        <v>815.15667474890847</v>
      </c>
      <c r="J21" s="4">
        <f t="shared" si="3"/>
        <v>380.78100000000001</v>
      </c>
      <c r="K21" s="25">
        <f>$T$4*'inches full-scale'!K21</f>
        <v>117.0376808036728</v>
      </c>
      <c r="L21" s="11">
        <f t="shared" si="4"/>
        <v>815.15667474890847</v>
      </c>
      <c r="M21" s="4">
        <f t="shared" si="5"/>
        <v>380.78100000000001</v>
      </c>
      <c r="N21" s="25">
        <f>$T$4*'inches full-scale'!N21</f>
        <v>117.10004807985308</v>
      </c>
      <c r="O21" s="11">
        <f t="shared" si="6"/>
        <v>815.15667474890847</v>
      </c>
      <c r="P21" s="4">
        <f t="shared" si="7"/>
        <v>380.78100000000001</v>
      </c>
      <c r="Q21" s="25">
        <f>$T$4*'inches full-scale'!Q21</f>
        <v>117.15666633728519</v>
      </c>
    </row>
    <row r="22" spans="1:17">
      <c r="A22" s="4" t="s">
        <v>21</v>
      </c>
      <c r="B22" s="4">
        <v>0.2848</v>
      </c>
      <c r="C22" s="4">
        <v>0.6</v>
      </c>
      <c r="D22" s="23">
        <f>$T$4*'inches full-scale'!D22</f>
        <v>783.68081967581577</v>
      </c>
      <c r="E22" s="24">
        <f>$T$4*'inches full-scale'!E22</f>
        <v>121.06098105035659</v>
      </c>
      <c r="F22" s="11">
        <f t="shared" si="0"/>
        <v>818.15898707895735</v>
      </c>
      <c r="G22" s="4">
        <f t="shared" si="1"/>
        <v>380.78100000000001</v>
      </c>
      <c r="H22" s="25">
        <f>$T$4*'inches full-scale'!H22</f>
        <v>116.79821790296661</v>
      </c>
      <c r="I22" s="11">
        <f t="shared" si="2"/>
        <v>818.15898707895735</v>
      </c>
      <c r="J22" s="4">
        <f t="shared" si="3"/>
        <v>380.78100000000001</v>
      </c>
      <c r="K22" s="25">
        <f>$T$4*'inches full-scale'!K22</f>
        <v>117.28865372440247</v>
      </c>
      <c r="L22" s="11">
        <f t="shared" si="4"/>
        <v>818.15898707895735</v>
      </c>
      <c r="M22" s="4">
        <f t="shared" si="5"/>
        <v>380.78100000000001</v>
      </c>
      <c r="N22" s="25">
        <f>$T$4*'inches full-scale'!N22</f>
        <v>117.35655429463462</v>
      </c>
      <c r="O22" s="11">
        <f t="shared" si="6"/>
        <v>818.15898707895735</v>
      </c>
      <c r="P22" s="4">
        <f t="shared" si="7"/>
        <v>380.78100000000001</v>
      </c>
      <c r="Q22" s="25">
        <f>$T$4*'inches full-scale'!Q22</f>
        <v>117.4134339613241</v>
      </c>
    </row>
    <row r="23" spans="1:17">
      <c r="A23" s="4" t="s">
        <v>22</v>
      </c>
      <c r="B23" s="4">
        <v>0.30969999999999998</v>
      </c>
      <c r="C23" s="4">
        <v>0.6</v>
      </c>
      <c r="D23" s="23">
        <f>$T$4*'inches full-scale'!D23</f>
        <v>783.68081967581577</v>
      </c>
      <c r="E23" s="24">
        <f>$T$4*'inches full-scale'!E23</f>
        <v>121.06098105035659</v>
      </c>
      <c r="F23" s="11">
        <f t="shared" si="0"/>
        <v>821.17340550711117</v>
      </c>
      <c r="G23" s="4">
        <f t="shared" si="1"/>
        <v>380.78100000000001</v>
      </c>
      <c r="H23" s="25">
        <f>$T$4*'inches full-scale'!H23</f>
        <v>117.02184808569916</v>
      </c>
      <c r="I23" s="11">
        <f t="shared" si="2"/>
        <v>821.17340550711117</v>
      </c>
      <c r="J23" s="4">
        <f t="shared" si="3"/>
        <v>380.78100000000001</v>
      </c>
      <c r="K23" s="25">
        <f>$T$4*'inches full-scale'!K23</f>
        <v>117.51603136704102</v>
      </c>
      <c r="L23" s="11">
        <f t="shared" si="4"/>
        <v>821.17340550711117</v>
      </c>
      <c r="M23" s="4">
        <f t="shared" si="5"/>
        <v>380.78100000000001</v>
      </c>
      <c r="N23" s="25">
        <f>$T$4*'inches full-scale'!N23</f>
        <v>117.58948747403228</v>
      </c>
      <c r="O23" s="11">
        <f t="shared" si="6"/>
        <v>821.17340550711117</v>
      </c>
      <c r="P23" s="4">
        <f t="shared" si="7"/>
        <v>380.78100000000001</v>
      </c>
      <c r="Q23" s="25">
        <f>$T$4*'inches full-scale'!Q23</f>
        <v>117.64662959999545</v>
      </c>
    </row>
    <row r="24" spans="1:17">
      <c r="A24" s="4" t="s">
        <v>23</v>
      </c>
      <c r="B24" s="4">
        <v>0.33460000000000001</v>
      </c>
      <c r="C24" s="4">
        <v>0.6</v>
      </c>
      <c r="D24" s="23">
        <f>$T$4*'inches full-scale'!D24</f>
        <v>783.68081967581577</v>
      </c>
      <c r="E24" s="24">
        <f>$T$4*'inches full-scale'!E24</f>
        <v>121.06098105035659</v>
      </c>
      <c r="F24" s="11">
        <f t="shared" si="0"/>
        <v>824.1878239352651</v>
      </c>
      <c r="G24" s="4">
        <f t="shared" si="1"/>
        <v>380.78100000000001</v>
      </c>
      <c r="H24" s="25">
        <f>$T$4*'inches full-scale'!H24</f>
        <v>117.22129720251321</v>
      </c>
      <c r="I24" s="11">
        <f t="shared" si="2"/>
        <v>824.1878239352651</v>
      </c>
      <c r="J24" s="4">
        <f t="shared" si="3"/>
        <v>380.78100000000001</v>
      </c>
      <c r="K24" s="25">
        <f>$T$4*'inches full-scale'!K24</f>
        <v>117.71922800303631</v>
      </c>
      <c r="L24" s="11">
        <f t="shared" si="4"/>
        <v>824.1878239352651</v>
      </c>
      <c r="M24" s="4">
        <f t="shared" si="5"/>
        <v>380.78100000000001</v>
      </c>
      <c r="N24" s="25">
        <f>$T$4*'inches full-scale'!N24</f>
        <v>117.79823973691497</v>
      </c>
      <c r="O24" s="11">
        <f t="shared" si="6"/>
        <v>824.1878239352651</v>
      </c>
      <c r="P24" s="4">
        <f t="shared" si="7"/>
        <v>380.78100000000001</v>
      </c>
      <c r="Q24" s="25">
        <f>$T$4*'inches full-scale'!Q24</f>
        <v>117.85564432567847</v>
      </c>
    </row>
    <row r="25" spans="1:17">
      <c r="A25" s="4" t="s">
        <v>24</v>
      </c>
      <c r="B25" s="4">
        <v>0.35949999999999999</v>
      </c>
      <c r="C25" s="4">
        <v>0.6</v>
      </c>
      <c r="D25" s="23">
        <f>$T$4*'inches full-scale'!D25</f>
        <v>783.68081967581577</v>
      </c>
      <c r="E25" s="24">
        <f>$T$4*'inches full-scale'!E25</f>
        <v>121.06098105035659</v>
      </c>
      <c r="F25" s="11">
        <f t="shared" si="0"/>
        <v>827.20224236341892</v>
      </c>
      <c r="G25" s="4">
        <f t="shared" si="1"/>
        <v>380.78100000000001</v>
      </c>
      <c r="H25" s="25">
        <f>$T$4*'inches full-scale'!H25</f>
        <v>117.39703072004613</v>
      </c>
      <c r="I25" s="11">
        <f t="shared" si="2"/>
        <v>827.20224236341892</v>
      </c>
      <c r="J25" s="4">
        <f t="shared" si="3"/>
        <v>380.78100000000001</v>
      </c>
      <c r="K25" s="25">
        <f>$T$4*'inches full-scale'!K25</f>
        <v>117.8987091685439</v>
      </c>
      <c r="L25" s="11">
        <f t="shared" si="4"/>
        <v>827.20224236341892</v>
      </c>
      <c r="M25" s="4">
        <f t="shared" si="5"/>
        <v>380.78100000000001</v>
      </c>
      <c r="N25" s="25">
        <f>$T$4*'inches full-scale'!N25</f>
        <v>117.98327672178256</v>
      </c>
      <c r="O25" s="11">
        <f t="shared" si="6"/>
        <v>827.20224236341892</v>
      </c>
      <c r="P25" s="4">
        <f t="shared" si="7"/>
        <v>380.78100000000001</v>
      </c>
      <c r="Q25" s="25">
        <f>$T$4*'inches full-scale'!Q25</f>
        <v>118.04094378177948</v>
      </c>
    </row>
    <row r="26" spans="1:17">
      <c r="A26" s="4" t="s">
        <v>25</v>
      </c>
      <c r="B26" s="4">
        <v>0.495</v>
      </c>
      <c r="C26" s="4">
        <v>0.6</v>
      </c>
      <c r="D26" s="23">
        <f>$T$4*'inches full-scale'!D26</f>
        <v>783.68081967581577</v>
      </c>
      <c r="E26" s="24">
        <f>$T$4*'inches full-scale'!E26</f>
        <v>121.06098105035659</v>
      </c>
      <c r="F26" s="11">
        <f t="shared" si="0"/>
        <v>843.60600529574231</v>
      </c>
      <c r="G26" s="4">
        <f t="shared" si="1"/>
        <v>380.78100000000001</v>
      </c>
      <c r="H26" s="25">
        <f>$T$4*'inches full-scale'!H26</f>
        <v>117.95697196583802</v>
      </c>
      <c r="I26" s="11">
        <f t="shared" si="2"/>
        <v>843.60600529574231</v>
      </c>
      <c r="J26" s="4">
        <f t="shared" si="3"/>
        <v>380.78100000000001</v>
      </c>
      <c r="K26" s="25">
        <f>$T$4*'inches full-scale'!K26</f>
        <v>118.47904601450148</v>
      </c>
      <c r="L26" s="11">
        <f t="shared" si="4"/>
        <v>843.60600529574231</v>
      </c>
      <c r="M26" s="4">
        <f t="shared" si="5"/>
        <v>380.78100000000001</v>
      </c>
      <c r="N26" s="25">
        <f>$T$4*'inches full-scale'!N26</f>
        <v>118.59384968730461</v>
      </c>
      <c r="O26" s="11">
        <f t="shared" si="6"/>
        <v>843.60600529574231</v>
      </c>
      <c r="P26" s="4">
        <f t="shared" si="7"/>
        <v>380.78100000000001</v>
      </c>
      <c r="Q26" s="25">
        <f>$T$4*'inches full-scale'!Q26</f>
        <v>118.65294517164727</v>
      </c>
    </row>
    <row r="27" spans="1:17">
      <c r="A27" s="4" t="s">
        <v>26</v>
      </c>
      <c r="B27" s="4">
        <v>0.63100000000000001</v>
      </c>
      <c r="C27" s="4">
        <v>0.6</v>
      </c>
      <c r="D27" s="23">
        <f>$T$4*'inches full-scale'!D27</f>
        <v>783.68081967581577</v>
      </c>
      <c r="E27" s="24">
        <f>$T$4*'inches full-scale'!E27</f>
        <v>121.06098105035659</v>
      </c>
      <c r="F27" s="11">
        <f t="shared" si="0"/>
        <v>860.07029871859072</v>
      </c>
      <c r="G27" s="4">
        <f t="shared" si="1"/>
        <v>380.78100000000001</v>
      </c>
      <c r="H27" s="25">
        <f>$T$4*'inches full-scale'!H27</f>
        <v>117.84416524208154</v>
      </c>
      <c r="I27" s="11">
        <f t="shared" si="2"/>
        <v>860.07029871859072</v>
      </c>
      <c r="J27" s="4">
        <f t="shared" si="3"/>
        <v>380.78100000000001</v>
      </c>
      <c r="K27" s="25">
        <f>$T$4*'inches full-scale'!K27</f>
        <v>118.38670901750871</v>
      </c>
      <c r="L27" s="11">
        <f t="shared" si="4"/>
        <v>860.07029871859072</v>
      </c>
      <c r="M27" s="4">
        <f t="shared" si="5"/>
        <v>380.78100000000001</v>
      </c>
      <c r="N27" s="25">
        <f>$T$4*'inches full-scale'!N27</f>
        <v>118.53185874251248</v>
      </c>
      <c r="O27" s="11">
        <f t="shared" si="6"/>
        <v>860.07029871859072</v>
      </c>
      <c r="P27" s="4">
        <f t="shared" si="7"/>
        <v>380.78100000000001</v>
      </c>
      <c r="Q27" s="25">
        <f>$T$4*'inches full-scale'!Q27</f>
        <v>118.59238783486063</v>
      </c>
    </row>
    <row r="28" spans="1:17" ht="18.5" thickBot="1">
      <c r="A28" s="4" t="s">
        <v>27</v>
      </c>
      <c r="B28" s="4">
        <v>0.76770000000000005</v>
      </c>
      <c r="C28" s="4">
        <v>0.6</v>
      </c>
      <c r="D28" s="23">
        <f>$T$4*'inches full-scale'!D28</f>
        <v>783.68081967581577</v>
      </c>
      <c r="E28" s="24">
        <f>$T$4*'inches full-scale'!E28</f>
        <v>121.06098105035659</v>
      </c>
      <c r="F28" s="12">
        <f t="shared" si="0"/>
        <v>876.61933482817449</v>
      </c>
      <c r="G28" s="13">
        <f t="shared" si="1"/>
        <v>380.78100000000001</v>
      </c>
      <c r="H28" s="26">
        <f>$T$4*'inches full-scale'!H28</f>
        <v>116.82226892580668</v>
      </c>
      <c r="I28" s="12">
        <f t="shared" si="2"/>
        <v>876.61933482817449</v>
      </c>
      <c r="J28" s="13">
        <f t="shared" si="3"/>
        <v>380.78100000000001</v>
      </c>
      <c r="K28" s="26">
        <f>$T$4*'inches full-scale'!K28</f>
        <v>117.38538791913952</v>
      </c>
      <c r="L28" s="12">
        <f t="shared" si="4"/>
        <v>876.61933482817449</v>
      </c>
      <c r="M28" s="13">
        <f t="shared" si="5"/>
        <v>380.78100000000001</v>
      </c>
      <c r="N28" s="26">
        <f>$T$4*'inches full-scale'!N28</f>
        <v>117.5610401426902</v>
      </c>
      <c r="O28" s="12">
        <f t="shared" si="6"/>
        <v>876.61933482817449</v>
      </c>
      <c r="P28" s="13">
        <f t="shared" si="7"/>
        <v>380.78100000000001</v>
      </c>
      <c r="Q28" s="26">
        <f>$T$4*'inches full-scale'!Q28</f>
        <v>117.62301021781745</v>
      </c>
    </row>
  </sheetData>
  <mergeCells count="4">
    <mergeCell ref="F3:H3"/>
    <mergeCell ref="I3:K3"/>
    <mergeCell ref="L3:N3"/>
    <mergeCell ref="O3:Q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inches full-scale</vt:lpstr>
      <vt:lpstr>mm - model-scale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謙司</dc:creator>
  <cp:lastModifiedBy>Administrator</cp:lastModifiedBy>
  <dcterms:created xsi:type="dcterms:W3CDTF">2015-06-05T18:19:34Z</dcterms:created>
  <dcterms:modified xsi:type="dcterms:W3CDTF">2025-09-09T04:10:16Z</dcterms:modified>
</cp:coreProperties>
</file>